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tabRatio="846" activeTab="6"/>
  </bookViews>
  <sheets>
    <sheet name=" Mach&amp;Equip" sheetId="1" r:id="rId1"/>
    <sheet name="  linen,Comforters &amp;Pillows " sheetId="8" r:id="rId2"/>
    <sheet name="Uniforms causal cloths &amp; shoes0" sheetId="12" r:id="rId3"/>
    <sheet name="Stationary" sheetId="10" r:id="rId4"/>
    <sheet name="Sports" sheetId="11" r:id="rId5"/>
    <sheet name="Electrical" sheetId="13" r:id="rId6"/>
    <sheet name="Kitchen Utencils" sheetId="14" r:id="rId7"/>
  </sheets>
  <definedNames>
    <definedName name="_xlnm._FilterDatabase" localSheetId="4" hidden="1">Sports!$A$6:$C$39</definedName>
    <definedName name="_xlnm.Print_Area" localSheetId="1">'  linen,Comforters &amp;Pillows '!$A$1:$K$14</definedName>
    <definedName name="_xlnm.Print_Area" localSheetId="3">Stationary!$A$2:$K$74</definedName>
    <definedName name="_xlnm.Print_Titles" localSheetId="5">Electrical!$1:$2</definedName>
  </definedNames>
  <calcPr calcId="145621"/>
</workbook>
</file>

<file path=xl/calcChain.xml><?xml version="1.0" encoding="utf-8"?>
<calcChain xmlns="http://schemas.openxmlformats.org/spreadsheetml/2006/main">
  <c r="H39" i="13" l="1"/>
  <c r="H40" i="13" s="1"/>
  <c r="F39" i="13"/>
  <c r="F40" i="13" s="1"/>
  <c r="E39" i="13"/>
  <c r="E40" i="13" s="1"/>
  <c r="D39" i="13"/>
  <c r="D40" i="13" s="1"/>
  <c r="C39" i="13"/>
  <c r="H26" i="13"/>
  <c r="H27" i="13" s="1"/>
  <c r="F26" i="13"/>
  <c r="F27" i="13" s="1"/>
  <c r="E26" i="13"/>
  <c r="E27" i="13" s="1"/>
  <c r="D26" i="13"/>
  <c r="D27" i="13" s="1"/>
  <c r="H19" i="13"/>
  <c r="H20" i="13" s="1"/>
  <c r="C12" i="13"/>
  <c r="C13" i="13" s="1"/>
  <c r="D12" i="13"/>
  <c r="E12" i="13"/>
  <c r="F12" i="13"/>
  <c r="H12" i="13"/>
  <c r="D13" i="13"/>
  <c r="E13" i="13"/>
  <c r="F13" i="13"/>
  <c r="H13" i="13"/>
  <c r="L85" i="12"/>
  <c r="L86" i="12" s="1"/>
  <c r="L140" i="12" l="1"/>
  <c r="L141" i="12" s="1"/>
  <c r="L37" i="12"/>
  <c r="L38" i="12" s="1"/>
  <c r="E19" i="13" l="1"/>
  <c r="E20" i="13" s="1"/>
  <c r="D19" i="13"/>
  <c r="D20" i="13" s="1"/>
  <c r="C19" i="13"/>
  <c r="C20" i="13" s="1"/>
  <c r="I14" i="8" l="1"/>
  <c r="H14" i="8"/>
  <c r="G14" i="8"/>
  <c r="F14" i="8"/>
  <c r="D14" i="8"/>
  <c r="C14" i="8"/>
  <c r="L214" i="12" l="1"/>
  <c r="L215" i="12" s="1"/>
  <c r="K214" i="12"/>
  <c r="K215" i="12" s="1"/>
  <c r="J214" i="12"/>
  <c r="J215" i="12" s="1"/>
  <c r="I214" i="12"/>
  <c r="H214" i="12"/>
  <c r="H215" i="12" s="1"/>
  <c r="F214" i="12"/>
  <c r="F215" i="12" s="1"/>
  <c r="D214" i="12"/>
  <c r="D215" i="12" s="1"/>
  <c r="L208" i="12"/>
  <c r="L209" i="12" s="1"/>
  <c r="K208" i="12"/>
  <c r="K209" i="12" s="1"/>
  <c r="J208" i="12"/>
  <c r="J209" i="12" s="1"/>
  <c r="I208" i="12"/>
  <c r="I209" i="12" s="1"/>
  <c r="H208" i="12"/>
  <c r="H209" i="12" s="1"/>
  <c r="F208" i="12"/>
  <c r="F209" i="12" s="1"/>
  <c r="D208" i="12"/>
  <c r="D209" i="12" s="1"/>
  <c r="L202" i="12"/>
  <c r="L203" i="12" s="1"/>
  <c r="K202" i="12"/>
  <c r="K203" i="12" s="1"/>
  <c r="J202" i="12"/>
  <c r="J203" i="12" s="1"/>
  <c r="I202" i="12"/>
  <c r="I203" i="12" s="1"/>
  <c r="H202" i="12"/>
  <c r="H203" i="12" s="1"/>
  <c r="F202" i="12"/>
  <c r="F203" i="12" s="1"/>
  <c r="D202" i="12"/>
  <c r="D203" i="12" s="1"/>
  <c r="L194" i="12"/>
  <c r="L195" i="12" s="1"/>
  <c r="K194" i="12"/>
  <c r="K195" i="12" s="1"/>
  <c r="J194" i="12"/>
  <c r="J195" i="12" s="1"/>
  <c r="I194" i="12"/>
  <c r="I195" i="12" s="1"/>
  <c r="H194" i="12"/>
  <c r="H195" i="12" s="1"/>
  <c r="F194" i="12"/>
  <c r="F195" i="12" s="1"/>
  <c r="D194" i="12"/>
  <c r="D195" i="12" s="1"/>
  <c r="L188" i="12"/>
  <c r="L189" i="12" s="1"/>
  <c r="L156" i="12"/>
  <c r="L157" i="12" s="1"/>
  <c r="L129" i="12"/>
  <c r="L130" i="12" s="1"/>
  <c r="L113" i="12"/>
  <c r="L114" i="12" s="1"/>
  <c r="L48" i="12"/>
  <c r="L49" i="12" s="1"/>
  <c r="L97" i="12"/>
  <c r="L98" i="12" s="1"/>
  <c r="L71" i="12"/>
  <c r="L72" i="12" s="1"/>
  <c r="L59" i="12"/>
  <c r="L60" i="12" s="1"/>
  <c r="F48" i="12"/>
  <c r="F49" i="12" s="1"/>
  <c r="K25" i="12"/>
  <c r="K26" i="12" s="1"/>
  <c r="K188" i="12"/>
  <c r="K189" i="12" s="1"/>
  <c r="K172" i="12"/>
  <c r="K173" i="12" s="1"/>
  <c r="K156" i="12"/>
  <c r="K157" i="12" s="1"/>
  <c r="K140" i="12"/>
  <c r="K141" i="12" s="1"/>
  <c r="K129" i="12"/>
  <c r="K130" i="12" s="1"/>
  <c r="K113" i="12"/>
  <c r="K114" i="12" s="1"/>
  <c r="K97" i="12"/>
  <c r="K98" i="12" s="1"/>
  <c r="K85" i="12"/>
  <c r="K86" i="12" s="1"/>
  <c r="K71" i="12"/>
  <c r="K72" i="12" s="1"/>
  <c r="K59" i="12"/>
  <c r="K60" i="12" s="1"/>
  <c r="K48" i="12"/>
  <c r="K49" i="12" s="1"/>
  <c r="K37" i="12"/>
  <c r="K38" i="12" s="1"/>
  <c r="J188" i="12"/>
  <c r="J189" i="12" s="1"/>
  <c r="J172" i="12"/>
  <c r="J173" i="12" s="1"/>
  <c r="J156" i="12"/>
  <c r="J157" i="12" s="1"/>
  <c r="J140" i="12"/>
  <c r="J141" i="12" s="1"/>
  <c r="J129" i="12"/>
  <c r="J130" i="12" s="1"/>
  <c r="J113" i="12"/>
  <c r="J114" i="12" s="1"/>
  <c r="J97" i="12"/>
  <c r="J98" i="12" s="1"/>
  <c r="J85" i="12"/>
  <c r="J86" i="12" s="1"/>
  <c r="J71" i="12"/>
  <c r="J72" i="12" s="1"/>
  <c r="J59" i="12"/>
  <c r="J60" i="12" s="1"/>
  <c r="J48" i="12"/>
  <c r="J49" i="12" s="1"/>
  <c r="J37" i="12"/>
  <c r="J38" i="12" s="1"/>
  <c r="J25" i="12"/>
  <c r="J26" i="12" s="1"/>
  <c r="I188" i="12"/>
  <c r="I189" i="12" s="1"/>
  <c r="I172" i="12"/>
  <c r="I173" i="12" s="1"/>
  <c r="I156" i="12"/>
  <c r="I157" i="12" s="1"/>
  <c r="I140" i="12"/>
  <c r="I141" i="12" s="1"/>
  <c r="I129" i="12"/>
  <c r="I130" i="12" s="1"/>
  <c r="I113" i="12"/>
  <c r="I114" i="12" s="1"/>
  <c r="I97" i="12"/>
  <c r="I98" i="12" s="1"/>
  <c r="I59" i="12"/>
  <c r="I60" i="12" s="1"/>
  <c r="I48" i="12"/>
  <c r="I49" i="12" s="1"/>
  <c r="I37" i="12"/>
  <c r="I38" i="12" s="1"/>
  <c r="I25" i="12"/>
  <c r="I26" i="12" s="1"/>
  <c r="H188" i="12" l="1"/>
  <c r="H189" i="12" s="1"/>
  <c r="H156" i="12"/>
  <c r="H157" i="12" s="1"/>
  <c r="H129" i="12"/>
  <c r="H130" i="12" s="1"/>
  <c r="H113" i="12"/>
  <c r="H114" i="12" s="1"/>
  <c r="H97" i="12"/>
  <c r="H98" i="12" s="1"/>
  <c r="H71" i="12"/>
  <c r="H72" i="12" s="1"/>
  <c r="H59" i="12"/>
  <c r="H60" i="12" s="1"/>
  <c r="H48" i="12"/>
  <c r="H49" i="12" s="1"/>
  <c r="H37" i="12"/>
  <c r="H38" i="12" s="1"/>
  <c r="H25" i="12"/>
  <c r="H26" i="12" s="1"/>
  <c r="F188" i="12"/>
  <c r="F189" i="12" s="1"/>
  <c r="F172" i="12"/>
  <c r="F173" i="12" s="1"/>
  <c r="F156" i="12"/>
  <c r="F157" i="12" s="1"/>
  <c r="F140" i="12"/>
  <c r="F141" i="12" s="1"/>
  <c r="F129" i="12"/>
  <c r="F130" i="12" s="1"/>
  <c r="F113" i="12"/>
  <c r="F114" i="12" s="1"/>
  <c r="F97" i="12"/>
  <c r="F98" i="12" s="1"/>
  <c r="F85" i="12"/>
  <c r="F86" i="12" s="1"/>
  <c r="F71" i="12"/>
  <c r="F72" i="12" s="1"/>
  <c r="F59" i="12"/>
  <c r="F60" i="12" s="1"/>
  <c r="F37" i="12"/>
  <c r="F38" i="12" s="1"/>
  <c r="F25" i="12"/>
  <c r="F26" i="12" s="1"/>
  <c r="D188" i="12"/>
  <c r="D189" i="12" s="1"/>
  <c r="D156" i="12"/>
  <c r="D157" i="12" s="1"/>
  <c r="D140" i="12"/>
  <c r="D141" i="12" s="1"/>
  <c r="D129" i="12"/>
  <c r="D130" i="12" s="1"/>
  <c r="D113" i="12"/>
  <c r="D114" i="12" s="1"/>
  <c r="D85" i="12"/>
  <c r="D86" i="12" s="1"/>
  <c r="D59" i="12"/>
  <c r="D60" i="12" s="1"/>
  <c r="D48" i="12"/>
  <c r="D49" i="12" s="1"/>
  <c r="D37" i="12"/>
  <c r="D38" i="12" s="1"/>
  <c r="D25" i="12"/>
  <c r="D26" i="12" s="1"/>
</calcChain>
</file>

<file path=xl/sharedStrings.xml><?xml version="1.0" encoding="utf-8"?>
<sst xmlns="http://schemas.openxmlformats.org/spreadsheetml/2006/main" count="740" uniqueCount="543">
  <si>
    <t>Washing Machine</t>
  </si>
  <si>
    <t>Dryers</t>
  </si>
  <si>
    <t>Fire Extinguishers</t>
  </si>
  <si>
    <t>Water room cooler</t>
  </si>
  <si>
    <t>Electric water cooler</t>
  </si>
  <si>
    <t>Deep Freezer</t>
  </si>
  <si>
    <t>Heater Blower</t>
  </si>
  <si>
    <t>Dust bin(street)</t>
  </si>
  <si>
    <t>ITEM Name</t>
  </si>
  <si>
    <t>Steam Irons</t>
  </si>
  <si>
    <t xml:space="preserve">Irons </t>
  </si>
  <si>
    <t>Water dispenser   (2 taps)</t>
  </si>
  <si>
    <t>Water dispenser (3 taps)</t>
  </si>
  <si>
    <t>Printer</t>
  </si>
  <si>
    <t>Laptop</t>
  </si>
  <si>
    <t>LCD/LED Screen 48</t>
  </si>
  <si>
    <t>LCD/LED Screen 56</t>
  </si>
  <si>
    <t>List of Machinery &amp;Equipment      Annex-A</t>
  </si>
  <si>
    <t>Pillows (polyester filled )</t>
  </si>
  <si>
    <t>Blankets</t>
  </si>
  <si>
    <t>Comforters</t>
  </si>
  <si>
    <t>Plain cloth for Bed Sheets</t>
  </si>
  <si>
    <t>Towels</t>
  </si>
  <si>
    <t>List of School uniform, casual clothes, shoes.        Annex-C</t>
  </si>
  <si>
    <t>Pants</t>
  </si>
  <si>
    <t>sizes</t>
  </si>
  <si>
    <t>Shirts</t>
  </si>
  <si>
    <t>Lot :1</t>
  </si>
  <si>
    <t>Total Amount</t>
  </si>
  <si>
    <t>School Sweater</t>
  </si>
  <si>
    <t>Lot:2</t>
  </si>
  <si>
    <t>School coat</t>
  </si>
  <si>
    <t>Lot:3</t>
  </si>
  <si>
    <t>Under waists</t>
  </si>
  <si>
    <t>Large</t>
  </si>
  <si>
    <t>XL</t>
  </si>
  <si>
    <t>Lot:4</t>
  </si>
  <si>
    <t>Casual Clothes</t>
  </si>
  <si>
    <t>Lot:5</t>
  </si>
  <si>
    <t>Thermal pajama</t>
  </si>
  <si>
    <t>Sizes</t>
  </si>
  <si>
    <t>Lot:6</t>
  </si>
  <si>
    <t>Lot:7</t>
  </si>
  <si>
    <t>Jogger  shoes</t>
  </si>
  <si>
    <t>Lot:8</t>
  </si>
  <si>
    <t>Plastic Chapel</t>
  </si>
  <si>
    <t>Size</t>
  </si>
  <si>
    <t>Lot:9</t>
  </si>
  <si>
    <t xml:space="preserve">Causal jacket </t>
  </si>
  <si>
    <t>School shoes black</t>
  </si>
  <si>
    <t>Lot:10</t>
  </si>
  <si>
    <t xml:space="preserve">Football Shoes </t>
  </si>
  <si>
    <t>Lot:11</t>
  </si>
  <si>
    <t>Peshawari Chapel</t>
  </si>
  <si>
    <t>Lot:12</t>
  </si>
  <si>
    <t>School Tie</t>
  </si>
  <si>
    <t>School &amp; sports Socks</t>
  </si>
  <si>
    <t>Wool Cap</t>
  </si>
  <si>
    <t>School belt</t>
  </si>
  <si>
    <t>Under Wear</t>
  </si>
  <si>
    <t>Winter gloves</t>
  </si>
  <si>
    <t>Hanger</t>
  </si>
  <si>
    <t>Comb</t>
  </si>
  <si>
    <t>elastic</t>
  </si>
  <si>
    <t>Tracksuits 
Three pieces</t>
  </si>
  <si>
    <t>Lot: (A)</t>
  </si>
  <si>
    <t>S.NO</t>
  </si>
  <si>
    <t>ITEMS</t>
  </si>
  <si>
    <t>Pouches</t>
  </si>
  <si>
    <t>Paper board</t>
  </si>
  <si>
    <t>Pencil</t>
  </si>
  <si>
    <t>Eraser</t>
  </si>
  <si>
    <t>Sharpener</t>
  </si>
  <si>
    <t>Ink pen</t>
  </si>
  <si>
    <t>pointer</t>
  </si>
  <si>
    <t>Ink pot</t>
  </si>
  <si>
    <t>Ink remover</t>
  </si>
  <si>
    <t>Whitener</t>
  </si>
  <si>
    <t>Geometry Box</t>
  </si>
  <si>
    <t>Color pencil</t>
  </si>
  <si>
    <t>Color marker</t>
  </si>
  <si>
    <t>Paint brushes</t>
  </si>
  <si>
    <t>Scale ( small)</t>
  </si>
  <si>
    <t>Charts</t>
  </si>
  <si>
    <t>Board marker</t>
  </si>
  <si>
    <t xml:space="preserve">White board duster </t>
  </si>
  <si>
    <t>White board (large )</t>
  </si>
  <si>
    <t xml:space="preserve">Soft board </t>
  </si>
  <si>
    <t>Color pages</t>
  </si>
  <si>
    <t>Box files</t>
  </si>
  <si>
    <t>ZK office files</t>
  </si>
  <si>
    <t>ball Point</t>
  </si>
  <si>
    <t>Ink ball</t>
  </si>
  <si>
    <t>Binding tape</t>
  </si>
  <si>
    <t>Squash tape</t>
  </si>
  <si>
    <t>Double tape</t>
  </si>
  <si>
    <t>A4 size rim</t>
  </si>
  <si>
    <t>Legal rim</t>
  </si>
  <si>
    <t>Staple pin</t>
  </si>
  <si>
    <t>Punch machine</t>
  </si>
  <si>
    <t>Office pin</t>
  </si>
  <si>
    <t>Thumb pin</t>
  </si>
  <si>
    <t>Color flags</t>
  </si>
  <si>
    <t>Crape paper</t>
  </si>
  <si>
    <t>Glaze sheet</t>
  </si>
  <si>
    <t>Answer sheet</t>
  </si>
  <si>
    <t>Photo card</t>
  </si>
  <si>
    <t>Binding sheet</t>
  </si>
  <si>
    <t>Glue stick</t>
  </si>
  <si>
    <t>Highlighter</t>
  </si>
  <si>
    <t>Simple register</t>
  </si>
  <si>
    <t>Writing Practice books</t>
  </si>
  <si>
    <t>Craft Glue</t>
  </si>
  <si>
    <t>German Glue</t>
  </si>
  <si>
    <t>Glitter sheet</t>
  </si>
  <si>
    <t>Fomic sheet</t>
  </si>
  <si>
    <t>Push pin</t>
  </si>
  <si>
    <t>paper cutter</t>
  </si>
  <si>
    <t>stamp pad</t>
  </si>
  <si>
    <t>paper clipper</t>
  </si>
  <si>
    <t xml:space="preserve">stamps </t>
  </si>
  <si>
    <t>tags large</t>
  </si>
  <si>
    <t>tags small</t>
  </si>
  <si>
    <t>Flags</t>
  </si>
  <si>
    <t>sticky notes</t>
  </si>
  <si>
    <t>permanent marker</t>
  </si>
  <si>
    <t>staple remover</t>
  </si>
  <si>
    <t>paper clip</t>
  </si>
  <si>
    <t>correction pin</t>
  </si>
  <si>
    <t>Pakka cover</t>
  </si>
  <si>
    <t>file board</t>
  </si>
  <si>
    <t>Copy cover</t>
  </si>
  <si>
    <t>List of Stationery items           Annex-D</t>
  </si>
  <si>
    <t xml:space="preserve">List of Sports items Annex- E  </t>
  </si>
  <si>
    <t>Rubber bat</t>
  </si>
  <si>
    <t>Cricket Bat</t>
  </si>
  <si>
    <t xml:space="preserve">Cricket tennis ball &amp; tape </t>
  </si>
  <si>
    <t>Cricket rubber Ball</t>
  </si>
  <si>
    <t>Basket ball</t>
  </si>
  <si>
    <t>Basketball net</t>
  </si>
  <si>
    <t>Volley ball net with poles</t>
  </si>
  <si>
    <t>Badminton racket</t>
  </si>
  <si>
    <t xml:space="preserve">Badminton shuttle </t>
  </si>
  <si>
    <t>Wickets (stump)</t>
  </si>
  <si>
    <t xml:space="preserve">Table tennis </t>
  </si>
  <si>
    <t xml:space="preserve">Table tennis net </t>
  </si>
  <si>
    <t>Table tennis ball</t>
  </si>
  <si>
    <t>Table tennis rackets</t>
  </si>
  <si>
    <t>Adjustable net</t>
  </si>
  <si>
    <t>Football net pole</t>
  </si>
  <si>
    <t xml:space="preserve">Rope stretching </t>
  </si>
  <si>
    <t>Agility ladder</t>
  </si>
  <si>
    <t>Agility plastic cone</t>
  </si>
  <si>
    <t>Football,</t>
  </si>
  <si>
    <t>Base ball</t>
  </si>
  <si>
    <t>Bass ball bat</t>
  </si>
  <si>
    <t xml:space="preserve">Baseball helmet with catcher kit </t>
  </si>
  <si>
    <t>Baseball gloves</t>
  </si>
  <si>
    <t>Tug of war rope</t>
  </si>
  <si>
    <t>Gloves for cricket</t>
  </si>
  <si>
    <t>Plastic ball</t>
  </si>
  <si>
    <t>Cones for training</t>
  </si>
  <si>
    <t>Chess</t>
  </si>
  <si>
    <t>Rugby ball</t>
  </si>
  <si>
    <t xml:space="preserve">Snooker table </t>
  </si>
  <si>
    <t xml:space="preserve"> </t>
  </si>
  <si>
    <t>FAN</t>
  </si>
  <si>
    <t>50 Watt Ceiling Fan 56” Sweep</t>
  </si>
  <si>
    <t>18” Wall Louver Bracket Fan</t>
  </si>
  <si>
    <t>14” Wall Louver Bracket Fan</t>
  </si>
  <si>
    <t>12” Exhaust Fan Single Action</t>
  </si>
  <si>
    <t>10” Exhaust Fan Single Action</t>
  </si>
  <si>
    <t>08” Exhaust Fan Double Action</t>
  </si>
  <si>
    <t>12” Steel Body Exhaust Fan</t>
  </si>
  <si>
    <t xml:space="preserve">LED LIGHTS </t>
  </si>
  <si>
    <t xml:space="preserve">03 Watt </t>
  </si>
  <si>
    <t>13 Watt</t>
  </si>
  <si>
    <t>18 Watt</t>
  </si>
  <si>
    <t>24 Watt</t>
  </si>
  <si>
    <t>Switches/Sockets</t>
  </si>
  <si>
    <t>Switch single pole1 way 13 Amp</t>
  </si>
  <si>
    <t>Socket Outlet 13 Amp</t>
  </si>
  <si>
    <t xml:space="preserve">Open Light Plug </t>
  </si>
  <si>
    <t>Light Plug Shoe</t>
  </si>
  <si>
    <t>China Sheets</t>
  </si>
  <si>
    <t>8+2</t>
  </si>
  <si>
    <t>6+2</t>
  </si>
  <si>
    <t>4+2</t>
  </si>
  <si>
    <t>2+2</t>
  </si>
  <si>
    <t>01 Gang Open Board</t>
  </si>
  <si>
    <t>8 Gang Open Board 6+2</t>
  </si>
  <si>
    <t>10 Gang Open Board 8+2</t>
  </si>
  <si>
    <t>PVC Wall Box 3x3</t>
  </si>
  <si>
    <t>PVC Wall Box 6x3</t>
  </si>
  <si>
    <t>Power Plug Wall Box</t>
  </si>
  <si>
    <t>Main Circuit Breaker Single Pole</t>
  </si>
  <si>
    <t>10 Amp</t>
  </si>
  <si>
    <t>20 Amp</t>
  </si>
  <si>
    <t>Main Circuit Breaker Three Pole</t>
  </si>
  <si>
    <t>63 Amp</t>
  </si>
  <si>
    <t>100 Amp</t>
  </si>
  <si>
    <t>100 Amp Contactor</t>
  </si>
  <si>
    <t>08 Pin ATS Timer Relay</t>
  </si>
  <si>
    <t xml:space="preserve">08 Pin Timer </t>
  </si>
  <si>
    <t>3 Pole 63 Amp MCB Main Switch</t>
  </si>
  <si>
    <t>3 Pole 100 Amp MCB Main Switch</t>
  </si>
  <si>
    <t>4”x4”  Analog Volt Meter</t>
  </si>
  <si>
    <t>08 Pin Relay &amp; Timer Base</t>
  </si>
  <si>
    <t>ATS Wiring Flexible Cable 23/76</t>
  </si>
  <si>
    <t>Thimble</t>
  </si>
  <si>
    <t>16 mm</t>
  </si>
  <si>
    <t>10 mm</t>
  </si>
  <si>
    <t>06 mm</t>
  </si>
  <si>
    <t xml:space="preserve">2mm Bakelite Sheets </t>
  </si>
  <si>
    <t>18x18 Inch</t>
  </si>
  <si>
    <t>Single Core Electric Cable</t>
  </si>
  <si>
    <t>1.5 mm</t>
  </si>
  <si>
    <t>2.5 mm</t>
  </si>
  <si>
    <t>4.0 mm</t>
  </si>
  <si>
    <t>6.0 mm</t>
  </si>
  <si>
    <t>Telephone Cable Cat-6</t>
  </si>
  <si>
    <t>2 Core Electric Cable</t>
  </si>
  <si>
    <t>4.00 mm Flexible</t>
  </si>
  <si>
    <t>6.00 mm Flexible</t>
  </si>
  <si>
    <t>4 Core Copper Cable</t>
  </si>
  <si>
    <t>10.00 mm</t>
  </si>
  <si>
    <t>16.00 mm</t>
  </si>
  <si>
    <t>25 mm</t>
  </si>
  <si>
    <t>Miscellaneous</t>
  </si>
  <si>
    <t>a.</t>
  </si>
  <si>
    <t>Electric Geyser Element 1500 Watt</t>
  </si>
  <si>
    <t>b.</t>
  </si>
  <si>
    <t>Warshal for Geyser Element</t>
  </si>
  <si>
    <t>c.</t>
  </si>
  <si>
    <t>Cable Tie</t>
  </si>
  <si>
    <t>d.</t>
  </si>
  <si>
    <t>2” Dia HDPE Pipe</t>
  </si>
  <si>
    <t>e.</t>
  </si>
  <si>
    <t>Transparent Rawal Plug</t>
  </si>
  <si>
    <t>i.</t>
  </si>
  <si>
    <t>Transformer Link</t>
  </si>
  <si>
    <t>j.</t>
  </si>
  <si>
    <t>Transformer Jumpers Connectors</t>
  </si>
  <si>
    <t>a.       </t>
  </si>
  <si>
    <t>b.       </t>
  </si>
  <si>
    <t>c.        </t>
  </si>
  <si>
    <t>d.       </t>
  </si>
  <si>
    <t>e.       </t>
  </si>
  <si>
    <t>f.         </t>
  </si>
  <si>
    <t>g.       </t>
  </si>
  <si>
    <t>h.       </t>
  </si>
  <si>
    <t>i.         </t>
  </si>
  <si>
    <t>j.         </t>
  </si>
  <si>
    <t>k.        </t>
  </si>
  <si>
    <t>l.         </t>
  </si>
  <si>
    <t>m.     </t>
  </si>
  <si>
    <t>n.       </t>
  </si>
  <si>
    <t>o.       </t>
  </si>
  <si>
    <t>s.no</t>
  </si>
  <si>
    <t>items</t>
  </si>
  <si>
    <t>Medium Size Wash Hand Basin with Pedestal</t>
  </si>
  <si>
    <t>CP Basin Mixer Double</t>
  </si>
  <si>
    <t>CP Basin Mixer Single</t>
  </si>
  <si>
    <t>Sink Mixer</t>
  </si>
  <si>
    <t>Basin Waste</t>
  </si>
  <si>
    <t>Sink Waste</t>
  </si>
  <si>
    <t xml:space="preserve">PVC Connection Pipe </t>
  </si>
  <si>
    <t>a</t>
  </si>
  <si>
    <t>12” Long</t>
  </si>
  <si>
    <t>b</t>
  </si>
  <si>
    <t>18” Long</t>
  </si>
  <si>
    <t>c</t>
  </si>
  <si>
    <t>24” Long</t>
  </si>
  <si>
    <t>PVC Flush Tank (White)</t>
  </si>
  <si>
    <t>Hockey Pipe</t>
  </si>
  <si>
    <t>Flush Tank Float Valve</t>
  </si>
  <si>
    <t>Double Bib Cock</t>
  </si>
  <si>
    <t>Muslim Shower</t>
  </si>
  <si>
    <t>Plastic Frame Mirror</t>
  </si>
  <si>
    <t>Plastic Mirror Shelf</t>
  </si>
  <si>
    <t>Plastic Tooth Brush Holder</t>
  </si>
  <si>
    <t>Plastic Soap Dish</t>
  </si>
  <si>
    <t>Plastic Towel Rail</t>
  </si>
  <si>
    <t>Ball Valve China</t>
  </si>
  <si>
    <t xml:space="preserve">½” </t>
  </si>
  <si>
    <t>¾”</t>
  </si>
  <si>
    <t>½” PPR Plug</t>
  </si>
  <si>
    <t>¾ ” PPR Plug</t>
  </si>
  <si>
    <t>¾” Gate Valve China</t>
  </si>
  <si>
    <t>Plastic Shower Head</t>
  </si>
  <si>
    <t>½” Shower Rod</t>
  </si>
  <si>
    <t>Thread</t>
  </si>
  <si>
    <t>Teflon Tape Large Size</t>
  </si>
  <si>
    <t>Basin Mixer Connection Pipe 12” Long</t>
  </si>
  <si>
    <t>Basin Mixer Connection Pipe 18” Long</t>
  </si>
  <si>
    <t>CP Nipple 1”</t>
  </si>
  <si>
    <t>CP Nipple 1-1/2”</t>
  </si>
  <si>
    <t>¾” China Nipple</t>
  </si>
  <si>
    <t>¾” China Union</t>
  </si>
  <si>
    <t>½”x¾”China Bush</t>
  </si>
  <si>
    <t>1”x¾”China Bush</t>
  </si>
  <si>
    <t>¾” U clamp steel</t>
  </si>
  <si>
    <t>1” U clamp steel</t>
  </si>
  <si>
    <t>Steel Nail 1”, 1-1/2,2”, 3”,4”</t>
  </si>
  <si>
    <t>Sodani Screw 1”, 1-1/2,2”, 3”</t>
  </si>
  <si>
    <t>25 mm PPR Pipe</t>
  </si>
  <si>
    <t>32 mm PPR Pipe</t>
  </si>
  <si>
    <t>25 mm PPR Elbow</t>
  </si>
  <si>
    <t>25 mm Tee</t>
  </si>
  <si>
    <t>25 mm Socket</t>
  </si>
  <si>
    <t>25 mm Union</t>
  </si>
  <si>
    <t>25 mm Brij Bend</t>
  </si>
  <si>
    <t>25x1/2” Elbow</t>
  </si>
  <si>
    <t>25x3/4” Elbow</t>
  </si>
  <si>
    <t>25x1/2” Tee</t>
  </si>
  <si>
    <t>25x3/4” Tee</t>
  </si>
  <si>
    <t>25x1/2” socket</t>
  </si>
  <si>
    <t>25x3/4” socket</t>
  </si>
  <si>
    <t>25mm Gate Valve</t>
  </si>
  <si>
    <t>32 mm Tee</t>
  </si>
  <si>
    <t>32mm Elbow</t>
  </si>
  <si>
    <t>32mm socket</t>
  </si>
  <si>
    <t>32mm Union</t>
  </si>
  <si>
    <t>32x3/4” Elbow</t>
  </si>
  <si>
    <t>32x3/4” Tee</t>
  </si>
  <si>
    <t>32x3/4” socket</t>
  </si>
  <si>
    <t>25 mm Clip</t>
  </si>
  <si>
    <t>32 mm Clip</t>
  </si>
  <si>
    <t>¾” China Nosel</t>
  </si>
  <si>
    <t>1” China Nosel</t>
  </si>
  <si>
    <t>Basin Mixer Washer Set</t>
  </si>
  <si>
    <t>PLUMBING &amp; SAINTAION ITEMS LIST</t>
  </si>
  <si>
    <t>ELECTRICAL ITEMS LIST</t>
  </si>
  <si>
    <t>S.No</t>
  </si>
  <si>
    <t>PPF Jumbo 20” Water Filter Cartridge 5 micron</t>
  </si>
  <si>
    <t>PPF Jumbo 20” Water Filter Cartridge 1 micron</t>
  </si>
  <si>
    <t>10” Absolute Cartridge 0.001 Micron</t>
  </si>
  <si>
    <t>Anti-Scaling Solution 30 Liter Cane</t>
  </si>
  <si>
    <t>RO-PLANT ITEMS ITEMS LIST</t>
  </si>
  <si>
    <t xml:space="preserve"> Item Name</t>
  </si>
  <si>
    <t>Covidron</t>
  </si>
  <si>
    <t>Rice serving spatula</t>
  </si>
  <si>
    <t>Stoves</t>
  </si>
  <si>
    <t>Rice skimmer</t>
  </si>
  <si>
    <t>Pest killer</t>
  </si>
  <si>
    <t xml:space="preserve">Exhaust </t>
  </si>
  <si>
    <t>Dori chan wala</t>
  </si>
  <si>
    <t>Dori Pottage wala</t>
  </si>
  <si>
    <t>Bladder Machine</t>
  </si>
  <si>
    <t xml:space="preserve">Juicer </t>
  </si>
  <si>
    <t>Vegetable peeler</t>
  </si>
  <si>
    <t>Tramkash</t>
  </si>
  <si>
    <t>Cutting board</t>
  </si>
  <si>
    <t>Gas Pipe</t>
  </si>
  <si>
    <t>Water Pipe</t>
  </si>
  <si>
    <t>Rolling pin</t>
  </si>
  <si>
    <t>Tools for making holes in chapatti</t>
  </si>
  <si>
    <t>Cleaver Chopper</t>
  </si>
  <si>
    <t>Ephron</t>
  </si>
  <si>
    <t>Cooking cap(disposable)</t>
  </si>
  <si>
    <t>Shift Cape</t>
  </si>
  <si>
    <t>Surgical/Disposable gloves</t>
  </si>
  <si>
    <t>Knife(steel Blade)</t>
  </si>
  <si>
    <t>Skewer stick for the clay oven</t>
  </si>
  <si>
    <t>Rafida</t>
  </si>
  <si>
    <t xml:space="preserve">Pat mate </t>
  </si>
  <si>
    <t>Silver Bowel</t>
  </si>
  <si>
    <t>Utensil Stand</t>
  </si>
  <si>
    <t>Griddle for chapatti</t>
  </si>
  <si>
    <t>Tong for chapatti</t>
  </si>
  <si>
    <t>Large platter for rice</t>
  </si>
  <si>
    <t>1.       </t>
  </si>
  <si>
    <t>2.       </t>
  </si>
  <si>
    <t>3.       </t>
  </si>
  <si>
    <t>4.       </t>
  </si>
  <si>
    <t>5.       </t>
  </si>
  <si>
    <t>6.         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</si>
  <si>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</si>
  <si>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</si>
  <si>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</si>
  <si>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</si>
  <si>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</si>
  <si>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</si>
  <si>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</si>
  <si>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</si>
  <si>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</si>
  <si>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</si>
  <si>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</si>
  <si>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</si>
  <si>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</si>
  <si>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</si>
  <si>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</si>
  <si>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</si>
  <si>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</si>
  <si>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</si>
  <si>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</si>
  <si>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</si>
  <si>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</si>
  <si>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</si>
  <si>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</si>
  <si>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</si>
  <si>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</si>
  <si>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</si>
  <si>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</si>
  <si>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Aurangzeb Traders</t>
  </si>
  <si>
    <t>514 Per Meter</t>
  </si>
  <si>
    <t>Rate not mention in Document</t>
  </si>
  <si>
    <t>i</t>
  </si>
  <si>
    <t>ii</t>
  </si>
  <si>
    <t>iii</t>
  </si>
  <si>
    <t xml:space="preserve"> Small</t>
  </si>
  <si>
    <t xml:space="preserve"> Medium</t>
  </si>
  <si>
    <t xml:space="preserve"> Large</t>
  </si>
  <si>
    <t>42, 47</t>
  </si>
  <si>
    <t>3.70 Yard</t>
  </si>
  <si>
    <t>S&amp;S Carporation</t>
  </si>
  <si>
    <t>85,85</t>
  </si>
  <si>
    <t>60 Pack</t>
  </si>
  <si>
    <t>Hamdard Enterprises</t>
  </si>
  <si>
    <t>47,47</t>
  </si>
  <si>
    <t>24yard</t>
  </si>
  <si>
    <t>Al-Sudais</t>
  </si>
  <si>
    <t>399 per meter</t>
  </si>
  <si>
    <t>no rate mention</t>
  </si>
  <si>
    <t>83,83</t>
  </si>
  <si>
    <t>Al hamd Trader</t>
  </si>
  <si>
    <t>per unit rate</t>
  </si>
  <si>
    <t>Per unit rate</t>
  </si>
  <si>
    <t>Eagle Enterprises</t>
  </si>
  <si>
    <t>55,55</t>
  </si>
  <si>
    <t>16 yard</t>
  </si>
  <si>
    <t>AVERAGE</t>
  </si>
  <si>
    <t xml:space="preserve">Lowest rate </t>
  </si>
  <si>
    <t>Approve bidder</t>
  </si>
  <si>
    <t>Aurangzab trader</t>
  </si>
  <si>
    <t>42,47</t>
  </si>
  <si>
    <t>Average</t>
  </si>
  <si>
    <t>Al Sudais</t>
  </si>
  <si>
    <t>Eagle Ent</t>
  </si>
  <si>
    <t>Aurangzab Ent</t>
  </si>
  <si>
    <t>Unit price Rate</t>
  </si>
  <si>
    <t>Rate not mention</t>
  </si>
  <si>
    <t>Rs.22,935.-(Super Asia 10 kg</t>
  </si>
  <si>
    <t>Rs.6800/</t>
  </si>
  <si>
    <t>2 kgRs. 668/- &amp; 04 Kg-Rs.2709/-</t>
  </si>
  <si>
    <t>PEL Model 115 GD. Rs. 27800</t>
  </si>
  <si>
    <t>Dawlance model DW 1060. Rs.33,359/.</t>
  </si>
  <si>
    <t>Rs. 16,700.</t>
  </si>
  <si>
    <t>Wellcome 85 GL Rs. 69355/-</t>
  </si>
  <si>
    <t>Waves WD 318 Rs. 80500/-</t>
  </si>
  <si>
    <t>Rs. 15548/ Single lominer, Double Toyo Rs, 20750</t>
  </si>
  <si>
    <t>14" Drayer Rs. 15550. 12" Rs. 13600. 10" Rs.12300</t>
  </si>
  <si>
    <t>Rs.4940/-</t>
  </si>
  <si>
    <t xml:space="preserve">Panasonic China National Rs.2500. National Malysia Rs. 8900/- </t>
  </si>
  <si>
    <t>2kg Rs-2330, 4kg Rs.3548/-</t>
  </si>
  <si>
    <t>Toyo PEL Rs. 21830/-                   Orient Rs. 26640 (Bottle Rs.850)</t>
  </si>
  <si>
    <t>Toxo Rs. 23100.                                Orient Rs, 27600 (Bottle. Rs. 850)</t>
  </si>
  <si>
    <t>Rate Not Mention</t>
  </si>
  <si>
    <t>80 Gallon Rs. 49300,                             110 Gallon 69600/-</t>
  </si>
  <si>
    <t>Hair Dubble Rs. 62350/-</t>
  </si>
  <si>
    <t>Rs-14850/-</t>
  </si>
  <si>
    <t>HP 404 N  RS. 55,548/-</t>
  </si>
  <si>
    <t>Lenova i5 10 Generation. Rs. 123440/.</t>
  </si>
  <si>
    <t>Sony 50". Rs. 68,848/-                                  Samsung   55" Rs. 81,848/-</t>
  </si>
  <si>
    <t>Lowest Rate</t>
  </si>
  <si>
    <t>item</t>
  </si>
  <si>
    <t>Hamdard trader</t>
  </si>
  <si>
    <t>HK Enterprises</t>
  </si>
  <si>
    <t xml:space="preserve">Eagle Enterprises </t>
  </si>
  <si>
    <t>Sudais &amp; Brother</t>
  </si>
  <si>
    <t>S&amp;S carporation</t>
  </si>
  <si>
    <t>Al hamd trader</t>
  </si>
  <si>
    <t>Firms</t>
  </si>
  <si>
    <t>1. small</t>
  </si>
  <si>
    <t>2. Medium</t>
  </si>
  <si>
    <t>3. Large</t>
  </si>
  <si>
    <t>Lowest rate</t>
  </si>
  <si>
    <t>Approved bidder</t>
  </si>
  <si>
    <t>S&amp;S careporation</t>
  </si>
  <si>
    <t>Item</t>
  </si>
  <si>
    <t>Auranzab trader</t>
  </si>
  <si>
    <t>Brother trader</t>
  </si>
  <si>
    <t>Loewst Rate</t>
  </si>
  <si>
    <t xml:space="preserve">Firms </t>
  </si>
  <si>
    <t>PT Drums 16"</t>
  </si>
  <si>
    <t>Aurangzab trd</t>
  </si>
  <si>
    <t>Brother Trd</t>
  </si>
  <si>
    <t>Al sudais brother</t>
  </si>
  <si>
    <t>Lowest price</t>
  </si>
  <si>
    <t>Shahzad Trader</t>
  </si>
  <si>
    <t>Munsif  &amp; Brother</t>
  </si>
  <si>
    <t>133RFT</t>
  </si>
  <si>
    <t xml:space="preserve">  </t>
  </si>
  <si>
    <t>Al sudais Brother</t>
  </si>
  <si>
    <t>Firms Name</t>
  </si>
  <si>
    <t>Brother Trader</t>
  </si>
  <si>
    <t>Karhi Small</t>
  </si>
  <si>
    <t xml:space="preserve">Karhi Large </t>
  </si>
  <si>
    <t>34a</t>
  </si>
  <si>
    <t>34b</t>
  </si>
  <si>
    <t>Trays(for rice)</t>
  </si>
  <si>
    <t>Plates (for rice)</t>
  </si>
  <si>
    <t>Plates (pottage)</t>
  </si>
  <si>
    <t>Cups</t>
  </si>
  <si>
    <t>Thermostat</t>
  </si>
  <si>
    <t>serving Bowl</t>
  </si>
  <si>
    <t>Sweet Bowl</t>
  </si>
  <si>
    <t xml:space="preserve">Slotted  Spoons </t>
  </si>
  <si>
    <t>Serving spoons</t>
  </si>
  <si>
    <t>Steel Glass</t>
  </si>
  <si>
    <t>Steel Jug</t>
  </si>
  <si>
    <t>Sauce pan for tea</t>
  </si>
  <si>
    <t xml:space="preserve">Tea ladle </t>
  </si>
  <si>
    <t>Water Tub</t>
  </si>
  <si>
    <t>Cooking pot (for tea)</t>
  </si>
  <si>
    <t>Utensil basket drainer</t>
  </si>
  <si>
    <t xml:space="preserve">Large ladle </t>
  </si>
  <si>
    <t>Mess Uniform</t>
  </si>
  <si>
    <t>Malmal cloth</t>
  </si>
  <si>
    <t xml:space="preserve">Fray pan </t>
  </si>
  <si>
    <t>Chille</t>
  </si>
  <si>
    <t xml:space="preserve">Slicer </t>
  </si>
  <si>
    <t>Wish (mixer)</t>
  </si>
  <si>
    <t>Paley</t>
  </si>
  <si>
    <t>Dorey</t>
  </si>
  <si>
    <t>Gaddi (tandur)</t>
  </si>
  <si>
    <t>Tawwa</t>
  </si>
  <si>
    <t xml:space="preserve">Bags large </t>
  </si>
  <si>
    <t>Bags small</t>
  </si>
  <si>
    <t>Notebooks with logo and transparent cover sheet</t>
  </si>
  <si>
    <t>Poster color (paints)</t>
  </si>
  <si>
    <t xml:space="preserve">Royal Enter prises </t>
  </si>
  <si>
    <t>Stapler  small</t>
  </si>
  <si>
    <t>Unit price rate</t>
  </si>
  <si>
    <t>Brother Traders</t>
  </si>
  <si>
    <t>Shahzad Traders</t>
  </si>
  <si>
    <t>lowest Rates</t>
  </si>
  <si>
    <t xml:space="preserve">A-Razzaq stationary </t>
  </si>
  <si>
    <t>Approved Bidders</t>
  </si>
  <si>
    <r>
      <t>List of Linen, Comforters, Pillows etc</t>
    </r>
    <r>
      <rPr>
        <b/>
        <u/>
        <sz val="14"/>
        <color theme="1"/>
        <rFont val="Cambria"/>
        <family val="1"/>
      </rPr>
      <t xml:space="preserve">.      </t>
    </r>
    <r>
      <rPr>
        <b/>
        <sz val="14"/>
        <color theme="1"/>
        <rFont val="Cambria"/>
        <family val="1"/>
      </rPr>
      <t>Annex-B</t>
    </r>
  </si>
  <si>
    <t xml:space="preserve">List    of  Kitchen Utencils </t>
  </si>
  <si>
    <t>Lowest Rates</t>
  </si>
  <si>
    <t>Eagle 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</si>
</sst>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u/>
      <sz val="14"/>
      <color theme="1"/>
      <name val="Cambria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ont="1" applyBorder="1"/>
    <xf numFmtId="3" fontId="0" fillId="0" borderId="1" xfId="0" applyNumberFormat="1" applyBorder="1"/>
    <xf numFmtId="0" fontId="0" fillId="0" borderId="0" xfId="0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0" borderId="1" xfId="0" applyFont="1" applyFill="1" applyBorder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readingOrder="2"/>
    </xf>
    <xf numFmtId="0" fontId="0" fillId="0" borderId="0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1" fillId="4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4" borderId="1" xfId="0" applyNumberFormat="1" applyFont="1" applyFill="1" applyBorder="1"/>
    <xf numFmtId="0" fontId="0" fillId="4" borderId="1" xfId="0" applyFill="1" applyBorder="1"/>
    <xf numFmtId="0" fontId="1" fillId="2" borderId="1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6" borderId="4" xfId="0" applyFont="1" applyFill="1" applyBorder="1"/>
    <xf numFmtId="0" fontId="0" fillId="6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/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8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>
      <selection activeCell="G6" sqref="G6"/>
    </sheetView>
  </sheetViews>
  <sheetFormatPr defaultRowHeight="15" x14ac:dyDescent="0.25"/>
  <cols>
    <col min="1" max="1" width="9.140625" customWidth="1"/>
    <col min="2" max="2" width="23" customWidth="1"/>
    <col min="3" max="3" width="35.5703125" customWidth="1"/>
    <col min="4" max="4" width="33.42578125" customWidth="1"/>
    <col min="5" max="5" width="13.7109375" customWidth="1"/>
    <col min="6" max="6" width="12.42578125" customWidth="1"/>
  </cols>
  <sheetData>
    <row r="3" spans="1:6" ht="18" x14ac:dyDescent="0.25">
      <c r="A3" s="3"/>
      <c r="B3" s="98" t="s">
        <v>17</v>
      </c>
      <c r="C3" s="99"/>
      <c r="D3" s="99"/>
      <c r="E3" s="99"/>
      <c r="F3" s="100"/>
    </row>
    <row r="4" spans="1:6" ht="30" x14ac:dyDescent="0.25">
      <c r="A4" s="12"/>
      <c r="B4" s="95" t="s">
        <v>472</v>
      </c>
      <c r="C4" s="96" t="s">
        <v>434</v>
      </c>
      <c r="D4" s="96" t="s">
        <v>428</v>
      </c>
      <c r="E4" s="85" t="s">
        <v>464</v>
      </c>
      <c r="F4" s="96" t="s">
        <v>433</v>
      </c>
    </row>
    <row r="5" spans="1:6" ht="22.5" customHeight="1" x14ac:dyDescent="0.25">
      <c r="A5" s="3">
        <v>1</v>
      </c>
      <c r="B5" s="3" t="s">
        <v>8</v>
      </c>
      <c r="C5" s="3" t="s">
        <v>440</v>
      </c>
      <c r="D5" s="3" t="s">
        <v>440</v>
      </c>
      <c r="E5" s="3"/>
      <c r="F5" s="3"/>
    </row>
    <row r="6" spans="1:6" ht="30.75" customHeight="1" x14ac:dyDescent="0.25">
      <c r="A6" s="3">
        <v>2</v>
      </c>
      <c r="B6" s="3" t="s">
        <v>0</v>
      </c>
      <c r="C6" s="3" t="s">
        <v>441</v>
      </c>
      <c r="D6" s="6" t="s">
        <v>450</v>
      </c>
      <c r="E6" s="3"/>
      <c r="F6" s="3"/>
    </row>
    <row r="7" spans="1:6" ht="30" x14ac:dyDescent="0.25">
      <c r="A7" s="3">
        <v>3</v>
      </c>
      <c r="B7" s="3" t="s">
        <v>1</v>
      </c>
      <c r="C7" s="20" t="s">
        <v>442</v>
      </c>
      <c r="D7" s="6" t="s">
        <v>451</v>
      </c>
      <c r="E7" s="3"/>
      <c r="F7" s="3"/>
    </row>
    <row r="8" spans="1:6" x14ac:dyDescent="0.25">
      <c r="A8" s="3">
        <v>4</v>
      </c>
      <c r="B8" s="3" t="s">
        <v>9</v>
      </c>
      <c r="C8" s="3" t="s">
        <v>443</v>
      </c>
      <c r="D8" s="3" t="s">
        <v>452</v>
      </c>
      <c r="E8" s="3"/>
      <c r="F8" s="3"/>
    </row>
    <row r="9" spans="1:6" ht="36.75" customHeight="1" x14ac:dyDescent="0.25">
      <c r="A9" s="3">
        <v>5</v>
      </c>
      <c r="B9" s="18" t="s">
        <v>10</v>
      </c>
      <c r="C9" s="18" t="s">
        <v>443</v>
      </c>
      <c r="D9" s="6" t="s">
        <v>453</v>
      </c>
      <c r="E9" s="3"/>
      <c r="F9" s="3"/>
    </row>
    <row r="10" spans="1:6" x14ac:dyDescent="0.25">
      <c r="A10" s="3">
        <v>6</v>
      </c>
      <c r="B10" s="3" t="s">
        <v>2</v>
      </c>
      <c r="C10" s="3" t="s">
        <v>444</v>
      </c>
      <c r="D10" s="3" t="s">
        <v>454</v>
      </c>
      <c r="E10" s="3"/>
      <c r="F10" s="3"/>
    </row>
    <row r="11" spans="1:6" ht="30" x14ac:dyDescent="0.25">
      <c r="A11" s="3">
        <v>7</v>
      </c>
      <c r="B11" s="3" t="s">
        <v>11</v>
      </c>
      <c r="C11" s="3" t="s">
        <v>445</v>
      </c>
      <c r="D11" s="6" t="s">
        <v>455</v>
      </c>
      <c r="E11" s="3"/>
      <c r="F11" s="3"/>
    </row>
    <row r="12" spans="1:6" ht="30" x14ac:dyDescent="0.25">
      <c r="A12" s="3">
        <v>8</v>
      </c>
      <c r="B12" s="3" t="s">
        <v>12</v>
      </c>
      <c r="C12" s="3" t="s">
        <v>446</v>
      </c>
      <c r="D12" s="6" t="s">
        <v>456</v>
      </c>
      <c r="E12" s="3"/>
      <c r="F12" s="3"/>
    </row>
    <row r="13" spans="1:6" x14ac:dyDescent="0.25">
      <c r="A13" s="3">
        <v>9</v>
      </c>
      <c r="B13" s="3" t="s">
        <v>3</v>
      </c>
      <c r="C13" s="3" t="s">
        <v>447</v>
      </c>
      <c r="D13" s="3" t="s">
        <v>457</v>
      </c>
      <c r="E13" s="3"/>
      <c r="F13" s="3"/>
    </row>
    <row r="14" spans="1:6" ht="30" x14ac:dyDescent="0.25">
      <c r="A14" s="3">
        <v>10</v>
      </c>
      <c r="B14" s="3" t="s">
        <v>4</v>
      </c>
      <c r="C14" s="3" t="s">
        <v>448</v>
      </c>
      <c r="D14" s="6" t="s">
        <v>458</v>
      </c>
      <c r="E14" s="3"/>
      <c r="F14" s="3"/>
    </row>
    <row r="15" spans="1:6" x14ac:dyDescent="0.25">
      <c r="A15" s="3">
        <v>11</v>
      </c>
      <c r="B15" s="3" t="s">
        <v>5</v>
      </c>
      <c r="C15" s="3" t="s">
        <v>449</v>
      </c>
      <c r="D15" s="3" t="s">
        <v>459</v>
      </c>
      <c r="E15" s="3"/>
      <c r="F15" s="3"/>
    </row>
    <row r="16" spans="1:6" x14ac:dyDescent="0.25">
      <c r="A16" s="3">
        <v>12</v>
      </c>
      <c r="B16" s="3" t="s">
        <v>6</v>
      </c>
      <c r="C16" s="3" t="s">
        <v>441</v>
      </c>
      <c r="D16" s="3" t="s">
        <v>460</v>
      </c>
      <c r="E16" s="3"/>
      <c r="F16" s="3"/>
    </row>
    <row r="17" spans="1:6" x14ac:dyDescent="0.25">
      <c r="A17" s="3">
        <v>13</v>
      </c>
      <c r="B17" s="3" t="s">
        <v>7</v>
      </c>
      <c r="C17" s="3" t="s">
        <v>441</v>
      </c>
      <c r="D17" s="3" t="s">
        <v>457</v>
      </c>
      <c r="E17" s="3"/>
      <c r="F17" s="3"/>
    </row>
    <row r="18" spans="1:6" x14ac:dyDescent="0.25">
      <c r="A18" s="3">
        <v>14</v>
      </c>
      <c r="B18" s="3" t="s">
        <v>13</v>
      </c>
      <c r="C18" s="3" t="s">
        <v>441</v>
      </c>
      <c r="D18" s="3" t="s">
        <v>461</v>
      </c>
      <c r="E18" s="3"/>
      <c r="F18" s="3"/>
    </row>
    <row r="19" spans="1:6" x14ac:dyDescent="0.25">
      <c r="A19" s="3">
        <v>15</v>
      </c>
      <c r="B19" s="3" t="s">
        <v>14</v>
      </c>
      <c r="C19" s="3" t="s">
        <v>441</v>
      </c>
      <c r="D19" s="3" t="s">
        <v>462</v>
      </c>
      <c r="E19" s="3"/>
      <c r="F19" s="3"/>
    </row>
    <row r="20" spans="1:6" ht="30" x14ac:dyDescent="0.25">
      <c r="A20" s="3">
        <v>16</v>
      </c>
      <c r="B20" s="3" t="s">
        <v>15</v>
      </c>
      <c r="C20" s="3" t="s">
        <v>441</v>
      </c>
      <c r="D20" s="6" t="s">
        <v>463</v>
      </c>
      <c r="E20" s="3"/>
      <c r="F20" s="3"/>
    </row>
    <row r="21" spans="1:6" x14ac:dyDescent="0.25">
      <c r="A21" s="3">
        <v>17</v>
      </c>
      <c r="B21" s="3" t="s">
        <v>16</v>
      </c>
      <c r="C21" s="3" t="s">
        <v>441</v>
      </c>
      <c r="D21" s="3"/>
      <c r="E21" s="3"/>
      <c r="F21" s="3"/>
    </row>
  </sheetData>
  <mergeCells count="1">
    <mergeCell ref="B3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I18" sqref="I18"/>
    </sheetView>
  </sheetViews>
  <sheetFormatPr defaultRowHeight="15" x14ac:dyDescent="0.25"/>
  <cols>
    <col min="1" max="1" width="4.42578125" customWidth="1"/>
    <col min="2" max="2" width="23" customWidth="1"/>
    <col min="3" max="3" width="11.5703125" customWidth="1"/>
    <col min="4" max="4" width="10.28515625" customWidth="1"/>
    <col min="5" max="5" width="11.28515625" customWidth="1"/>
    <col min="6" max="6" width="11.42578125" customWidth="1"/>
    <col min="7" max="7" width="10.140625" customWidth="1"/>
    <col min="8" max="8" width="11.140625" customWidth="1"/>
    <col min="9" max="9" width="10.7109375" customWidth="1"/>
    <col min="10" max="10" width="11.28515625" hidden="1" customWidth="1"/>
    <col min="11" max="11" width="16" hidden="1" customWidth="1"/>
  </cols>
  <sheetData>
    <row r="1" spans="1:11" x14ac:dyDescent="0.25">
      <c r="B1" s="25"/>
      <c r="C1" s="25"/>
      <c r="D1" s="25"/>
      <c r="E1" s="25"/>
      <c r="F1" s="25"/>
      <c r="G1" s="25"/>
    </row>
    <row r="2" spans="1:11" ht="18.75" x14ac:dyDescent="0.3">
      <c r="A2" s="89"/>
      <c r="B2" s="89"/>
      <c r="C2" s="89"/>
      <c r="D2" s="55" t="s">
        <v>539</v>
      </c>
      <c r="E2" s="90"/>
      <c r="F2" s="90"/>
      <c r="G2" s="91"/>
      <c r="H2" s="91"/>
    </row>
    <row r="3" spans="1:11" ht="14.25" customHeight="1" x14ac:dyDescent="0.25">
      <c r="A3" s="89"/>
      <c r="B3" s="89"/>
      <c r="C3" s="89"/>
      <c r="D3" s="89"/>
      <c r="E3" s="89"/>
      <c r="F3" s="92"/>
      <c r="G3" s="92"/>
      <c r="H3" s="89"/>
      <c r="I3" s="89"/>
    </row>
    <row r="4" spans="1:11" ht="26.25" customHeight="1" x14ac:dyDescent="0.25">
      <c r="A4" s="69"/>
      <c r="B4" s="93" t="s">
        <v>472</v>
      </c>
      <c r="C4" s="94" t="s">
        <v>434</v>
      </c>
      <c r="D4" s="94" t="s">
        <v>466</v>
      </c>
      <c r="E4" s="94" t="s">
        <v>467</v>
      </c>
      <c r="F4" s="94" t="s">
        <v>468</v>
      </c>
      <c r="G4" s="94" t="s">
        <v>469</v>
      </c>
      <c r="H4" s="94" t="s">
        <v>470</v>
      </c>
      <c r="I4" s="94" t="s">
        <v>471</v>
      </c>
      <c r="J4" s="51" t="s">
        <v>476</v>
      </c>
      <c r="K4" s="54" t="s">
        <v>477</v>
      </c>
    </row>
    <row r="5" spans="1:11" x14ac:dyDescent="0.25">
      <c r="A5" s="9"/>
      <c r="B5" s="9" t="s">
        <v>465</v>
      </c>
      <c r="C5" s="101" t="s">
        <v>427</v>
      </c>
      <c r="D5" s="102"/>
      <c r="E5" s="102"/>
      <c r="F5" s="102"/>
      <c r="G5" s="102"/>
      <c r="H5" s="102"/>
      <c r="I5" s="103"/>
      <c r="J5" s="3"/>
      <c r="K5" s="3"/>
    </row>
    <row r="6" spans="1:11" x14ac:dyDescent="0.25">
      <c r="A6" s="9">
        <v>1</v>
      </c>
      <c r="B6" s="9" t="s">
        <v>18</v>
      </c>
      <c r="C6" s="9">
        <v>254</v>
      </c>
      <c r="D6" s="9">
        <v>349</v>
      </c>
      <c r="E6" s="9">
        <v>0</v>
      </c>
      <c r="F6" s="9">
        <v>283</v>
      </c>
      <c r="G6" s="9">
        <v>485</v>
      </c>
      <c r="H6" s="9">
        <v>220</v>
      </c>
      <c r="I6" s="9">
        <v>520</v>
      </c>
      <c r="J6" s="31">
        <v>220</v>
      </c>
      <c r="K6" s="3" t="s">
        <v>478</v>
      </c>
    </row>
    <row r="7" spans="1:11" x14ac:dyDescent="0.25">
      <c r="A7" s="9">
        <v>2</v>
      </c>
      <c r="B7" s="9" t="s">
        <v>19</v>
      </c>
      <c r="C7" s="9">
        <v>2679</v>
      </c>
      <c r="D7" s="9">
        <v>2849</v>
      </c>
      <c r="E7" s="9">
        <v>3800</v>
      </c>
      <c r="F7" s="9">
        <v>4000</v>
      </c>
      <c r="G7" s="9">
        <v>3315</v>
      </c>
      <c r="H7" s="9">
        <v>2650</v>
      </c>
      <c r="I7" s="9">
        <v>4200</v>
      </c>
      <c r="J7" s="31">
        <v>2650</v>
      </c>
      <c r="K7" s="3" t="s">
        <v>478</v>
      </c>
    </row>
    <row r="8" spans="1:11" x14ac:dyDescent="0.25">
      <c r="A8" s="9">
        <v>3</v>
      </c>
      <c r="B8" s="9" t="s">
        <v>20</v>
      </c>
      <c r="C8" s="9">
        <v>1215</v>
      </c>
      <c r="D8" s="9">
        <v>1649</v>
      </c>
      <c r="E8" s="9">
        <v>0</v>
      </c>
      <c r="F8" s="9">
        <v>2349</v>
      </c>
      <c r="G8" s="9">
        <v>2165</v>
      </c>
      <c r="H8" s="9">
        <v>1850</v>
      </c>
      <c r="I8" s="9">
        <v>1850</v>
      </c>
      <c r="J8" s="31">
        <v>1215</v>
      </c>
      <c r="K8" s="3" t="s">
        <v>434</v>
      </c>
    </row>
    <row r="9" spans="1:11" x14ac:dyDescent="0.25">
      <c r="A9" s="9">
        <v>4</v>
      </c>
      <c r="B9" s="9" t="s">
        <v>21</v>
      </c>
      <c r="C9" s="9">
        <v>294</v>
      </c>
      <c r="D9" s="9">
        <v>276</v>
      </c>
      <c r="E9" s="9">
        <v>0</v>
      </c>
      <c r="F9" s="9">
        <v>578</v>
      </c>
      <c r="G9" s="9">
        <v>696</v>
      </c>
      <c r="H9" s="9">
        <v>500</v>
      </c>
      <c r="I9" s="9">
        <v>650</v>
      </c>
      <c r="J9" s="31">
        <v>275</v>
      </c>
      <c r="K9" s="3" t="s">
        <v>466</v>
      </c>
    </row>
    <row r="10" spans="1:11" x14ac:dyDescent="0.25">
      <c r="A10" s="9">
        <v>5</v>
      </c>
      <c r="B10" s="69" t="s">
        <v>22</v>
      </c>
      <c r="C10" s="9"/>
      <c r="D10" s="9"/>
      <c r="E10" s="9">
        <v>0</v>
      </c>
      <c r="F10" s="89"/>
      <c r="G10" s="9"/>
      <c r="H10" s="9"/>
      <c r="I10" s="9"/>
      <c r="J10" s="31"/>
      <c r="K10" s="3"/>
    </row>
    <row r="11" spans="1:11" x14ac:dyDescent="0.25">
      <c r="A11" s="9" t="s">
        <v>165</v>
      </c>
      <c r="B11" s="9" t="s">
        <v>473</v>
      </c>
      <c r="C11" s="9">
        <v>139</v>
      </c>
      <c r="D11" s="9">
        <v>136</v>
      </c>
      <c r="E11" s="9">
        <v>0</v>
      </c>
      <c r="F11" s="9">
        <v>199</v>
      </c>
      <c r="G11" s="9">
        <v>287</v>
      </c>
      <c r="H11" s="9">
        <v>220</v>
      </c>
      <c r="I11" s="9">
        <v>300</v>
      </c>
      <c r="J11" s="31"/>
      <c r="K11" s="3"/>
    </row>
    <row r="12" spans="1:11" x14ac:dyDescent="0.25">
      <c r="A12" s="9"/>
      <c r="B12" s="26" t="s">
        <v>474</v>
      </c>
      <c r="C12" s="9">
        <v>147</v>
      </c>
      <c r="D12" s="9">
        <v>145</v>
      </c>
      <c r="E12" s="9">
        <v>0</v>
      </c>
      <c r="F12" s="9">
        <v>225</v>
      </c>
      <c r="G12" s="9">
        <v>369</v>
      </c>
      <c r="H12" s="9">
        <v>350</v>
      </c>
      <c r="I12" s="9">
        <v>450</v>
      </c>
      <c r="J12" s="31"/>
      <c r="K12" s="3"/>
    </row>
    <row r="13" spans="1:11" x14ac:dyDescent="0.25">
      <c r="A13" s="9"/>
      <c r="B13" s="26" t="s">
        <v>475</v>
      </c>
      <c r="C13" s="9">
        <v>268</v>
      </c>
      <c r="D13" s="9">
        <v>264</v>
      </c>
      <c r="E13" s="9">
        <v>0</v>
      </c>
      <c r="F13" s="9">
        <v>297</v>
      </c>
      <c r="G13" s="9">
        <v>492</v>
      </c>
      <c r="H13" s="9">
        <v>480</v>
      </c>
      <c r="I13" s="9">
        <v>650</v>
      </c>
      <c r="J13" s="31"/>
      <c r="K13" s="3"/>
    </row>
    <row r="14" spans="1:11" x14ac:dyDescent="0.25">
      <c r="A14" s="9"/>
      <c r="B14" s="9"/>
      <c r="C14" s="9">
        <f>SUM(C11:C13)</f>
        <v>554</v>
      </c>
      <c r="D14" s="9">
        <f>SUM(D11:D13)</f>
        <v>545</v>
      </c>
      <c r="E14" s="9"/>
      <c r="F14" s="9">
        <f>SUM(F11:F13)</f>
        <v>721</v>
      </c>
      <c r="G14" s="9">
        <f>SUM(G11:G13)</f>
        <v>1148</v>
      </c>
      <c r="H14" s="9">
        <f>SUM(H11:H13)</f>
        <v>1050</v>
      </c>
      <c r="I14" s="9">
        <f>SUM(I11:I13)</f>
        <v>1400</v>
      </c>
      <c r="J14" s="31">
        <v>545</v>
      </c>
      <c r="K14" s="3" t="s">
        <v>466</v>
      </c>
    </row>
    <row r="15" spans="1:11" x14ac:dyDescent="0.25">
      <c r="A15" s="89"/>
      <c r="B15" s="89"/>
      <c r="C15" s="89"/>
      <c r="D15" s="89"/>
      <c r="E15" s="89"/>
      <c r="F15" s="89"/>
      <c r="G15" s="89"/>
      <c r="H15" s="89"/>
      <c r="I15" s="89"/>
    </row>
  </sheetData>
  <mergeCells count="1">
    <mergeCell ref="C5:I5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8"/>
  <sheetViews>
    <sheetView view="pageBreakPreview" zoomScale="120" zoomScaleNormal="90" zoomScaleSheetLayoutView="120" workbookViewId="0">
      <selection activeCell="I215" sqref="I215"/>
    </sheetView>
  </sheetViews>
  <sheetFormatPr defaultRowHeight="15" x14ac:dyDescent="0.25"/>
  <cols>
    <col min="1" max="1" width="6.7109375" customWidth="1"/>
    <col min="2" max="2" width="15.140625" customWidth="1"/>
    <col min="3" max="3" width="7" style="5" customWidth="1"/>
    <col min="4" max="4" width="12.28515625" customWidth="1"/>
    <col min="5" max="5" width="7.85546875" hidden="1" customWidth="1"/>
    <col min="6" max="6" width="14.85546875" customWidth="1"/>
    <col min="7" max="7" width="0" hidden="1" customWidth="1"/>
    <col min="8" max="8" width="15.85546875" customWidth="1"/>
    <col min="9" max="9" width="11.85546875" customWidth="1"/>
    <col min="10" max="10" width="14" customWidth="1"/>
    <col min="11" max="11" width="14.42578125" customWidth="1"/>
    <col min="12" max="12" width="9.85546875" hidden="1" customWidth="1"/>
    <col min="13" max="13" width="19.7109375" hidden="1" customWidth="1"/>
  </cols>
  <sheetData>
    <row r="1" spans="1:14" x14ac:dyDescent="0.25">
      <c r="A1" s="39"/>
      <c r="B1" s="39"/>
      <c r="C1" s="70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27.75" customHeight="1" x14ac:dyDescent="0.25">
      <c r="A2" s="19"/>
      <c r="B2" s="19"/>
      <c r="C2" s="119" t="s">
        <v>23</v>
      </c>
      <c r="D2" s="120"/>
      <c r="E2" s="120"/>
      <c r="F2" s="120"/>
      <c r="G2" s="120"/>
      <c r="H2" s="120"/>
      <c r="I2" s="120"/>
      <c r="J2" s="120"/>
      <c r="K2" s="120"/>
      <c r="L2" s="121"/>
      <c r="M2" s="19"/>
    </row>
    <row r="3" spans="1:14" ht="30" x14ac:dyDescent="0.25">
      <c r="A3" s="71"/>
      <c r="B3" s="71"/>
      <c r="C3" s="72"/>
      <c r="D3" s="122" t="s">
        <v>404</v>
      </c>
      <c r="E3" s="123"/>
      <c r="F3" s="122" t="s">
        <v>415</v>
      </c>
      <c r="G3" s="123"/>
      <c r="H3" s="66" t="s">
        <v>418</v>
      </c>
      <c r="I3" s="67" t="s">
        <v>421</v>
      </c>
      <c r="J3" s="66" t="s">
        <v>425</v>
      </c>
      <c r="K3" s="66" t="s">
        <v>428</v>
      </c>
      <c r="L3" s="66" t="s">
        <v>432</v>
      </c>
      <c r="M3" s="66" t="s">
        <v>433</v>
      </c>
      <c r="N3" s="21"/>
    </row>
    <row r="4" spans="1:14" ht="14.25" customHeight="1" x14ac:dyDescent="0.25">
      <c r="A4" s="19">
        <v>1</v>
      </c>
      <c r="B4" s="104" t="s">
        <v>24</v>
      </c>
      <c r="C4" s="7" t="s">
        <v>25</v>
      </c>
      <c r="D4" s="119" t="s">
        <v>426</v>
      </c>
      <c r="E4" s="120"/>
      <c r="F4" s="120"/>
      <c r="G4" s="120"/>
      <c r="H4" s="120"/>
      <c r="I4" s="120"/>
      <c r="J4" s="120"/>
      <c r="K4" s="121"/>
      <c r="L4" s="19"/>
      <c r="M4" s="19"/>
    </row>
    <row r="5" spans="1:14" x14ac:dyDescent="0.25">
      <c r="A5" s="19"/>
      <c r="B5" s="105"/>
      <c r="C5" s="73">
        <v>22</v>
      </c>
      <c r="D5" s="19">
        <v>401</v>
      </c>
      <c r="E5" s="19"/>
      <c r="F5" s="19">
        <v>440</v>
      </c>
      <c r="G5" s="19"/>
      <c r="H5" s="19">
        <v>315</v>
      </c>
      <c r="I5" s="19">
        <v>410</v>
      </c>
      <c r="J5" s="19">
        <v>415</v>
      </c>
      <c r="K5" s="19">
        <v>385</v>
      </c>
      <c r="L5" s="19">
        <v>315</v>
      </c>
      <c r="M5" s="19"/>
    </row>
    <row r="6" spans="1:14" x14ac:dyDescent="0.25">
      <c r="A6" s="19"/>
      <c r="B6" s="105"/>
      <c r="C6" s="73">
        <v>24</v>
      </c>
      <c r="D6" s="19">
        <v>427</v>
      </c>
      <c r="E6" s="19"/>
      <c r="F6" s="19">
        <v>455</v>
      </c>
      <c r="G6" s="19"/>
      <c r="H6" s="19">
        <v>342</v>
      </c>
      <c r="I6" s="19">
        <v>447</v>
      </c>
      <c r="J6" s="19">
        <v>415</v>
      </c>
      <c r="K6" s="19">
        <v>421</v>
      </c>
      <c r="L6" s="19">
        <v>342</v>
      </c>
      <c r="M6" s="19"/>
    </row>
    <row r="7" spans="1:14" x14ac:dyDescent="0.25">
      <c r="A7" s="19"/>
      <c r="B7" s="105"/>
      <c r="C7" s="73">
        <v>26</v>
      </c>
      <c r="D7" s="19">
        <v>463</v>
      </c>
      <c r="E7" s="19"/>
      <c r="F7" s="19">
        <v>465</v>
      </c>
      <c r="G7" s="19"/>
      <c r="H7" s="19">
        <v>369</v>
      </c>
      <c r="I7" s="19">
        <v>484</v>
      </c>
      <c r="J7" s="19">
        <v>415</v>
      </c>
      <c r="K7" s="19">
        <v>386</v>
      </c>
      <c r="L7" s="19">
        <v>369</v>
      </c>
      <c r="M7" s="19"/>
    </row>
    <row r="8" spans="1:14" x14ac:dyDescent="0.25">
      <c r="A8" s="19"/>
      <c r="B8" s="105"/>
      <c r="C8" s="73">
        <v>28</v>
      </c>
      <c r="D8" s="19">
        <v>498</v>
      </c>
      <c r="E8" s="19"/>
      <c r="F8" s="19">
        <v>480</v>
      </c>
      <c r="G8" s="19"/>
      <c r="H8" s="19">
        <v>398</v>
      </c>
      <c r="I8" s="19">
        <v>521</v>
      </c>
      <c r="J8" s="19">
        <v>850</v>
      </c>
      <c r="K8" s="19">
        <v>489</v>
      </c>
      <c r="L8" s="19">
        <v>398</v>
      </c>
      <c r="M8" s="19"/>
    </row>
    <row r="9" spans="1:14" x14ac:dyDescent="0.25">
      <c r="A9" s="19"/>
      <c r="B9" s="105"/>
      <c r="C9" s="73">
        <v>30</v>
      </c>
      <c r="D9" s="19">
        <v>534</v>
      </c>
      <c r="E9" s="19"/>
      <c r="F9" s="19">
        <v>510</v>
      </c>
      <c r="G9" s="19"/>
      <c r="H9" s="19">
        <v>424</v>
      </c>
      <c r="I9" s="19">
        <v>559</v>
      </c>
      <c r="J9" s="19">
        <v>850</v>
      </c>
      <c r="K9" s="19">
        <v>526</v>
      </c>
      <c r="L9" s="19">
        <v>424</v>
      </c>
      <c r="M9" s="19"/>
    </row>
    <row r="10" spans="1:14" x14ac:dyDescent="0.25">
      <c r="A10" s="19"/>
      <c r="B10" s="105"/>
      <c r="C10" s="73">
        <v>32</v>
      </c>
      <c r="D10" s="19">
        <v>569</v>
      </c>
      <c r="E10" s="19"/>
      <c r="F10" s="19">
        <v>530</v>
      </c>
      <c r="G10" s="19"/>
      <c r="H10" s="19">
        <v>452</v>
      </c>
      <c r="I10" s="19">
        <v>596</v>
      </c>
      <c r="J10" s="19">
        <v>850</v>
      </c>
      <c r="K10" s="19">
        <v>560</v>
      </c>
      <c r="L10" s="19">
        <v>452</v>
      </c>
      <c r="M10" s="19"/>
    </row>
    <row r="11" spans="1:14" x14ac:dyDescent="0.25">
      <c r="A11" s="19"/>
      <c r="B11" s="105"/>
      <c r="C11" s="73">
        <v>34</v>
      </c>
      <c r="D11" s="19">
        <v>605</v>
      </c>
      <c r="E11" s="19"/>
      <c r="F11" s="19">
        <v>550</v>
      </c>
      <c r="G11" s="19"/>
      <c r="H11" s="19">
        <v>479</v>
      </c>
      <c r="I11" s="19">
        <v>633</v>
      </c>
      <c r="J11" s="19">
        <v>850</v>
      </c>
      <c r="K11" s="19">
        <v>596</v>
      </c>
      <c r="L11" s="19">
        <v>479</v>
      </c>
      <c r="M11" s="116" t="s">
        <v>418</v>
      </c>
    </row>
    <row r="12" spans="1:14" x14ac:dyDescent="0.25">
      <c r="A12" s="19"/>
      <c r="B12" s="105"/>
      <c r="C12" s="73">
        <v>36</v>
      </c>
      <c r="D12" s="19">
        <v>641</v>
      </c>
      <c r="E12" s="19"/>
      <c r="F12" s="19">
        <v>560</v>
      </c>
      <c r="G12" s="19"/>
      <c r="H12" s="19">
        <v>505</v>
      </c>
      <c r="I12" s="19">
        <v>670</v>
      </c>
      <c r="J12" s="19">
        <v>850</v>
      </c>
      <c r="K12" s="19">
        <v>631</v>
      </c>
      <c r="L12" s="19">
        <v>505</v>
      </c>
      <c r="M12" s="117"/>
    </row>
    <row r="13" spans="1:14" x14ac:dyDescent="0.25">
      <c r="A13" s="19"/>
      <c r="B13" s="105"/>
      <c r="C13" s="73">
        <v>38</v>
      </c>
      <c r="D13" s="19">
        <v>677</v>
      </c>
      <c r="E13" s="19"/>
      <c r="F13" s="19">
        <v>560</v>
      </c>
      <c r="G13" s="19"/>
      <c r="H13" s="19">
        <v>534</v>
      </c>
      <c r="I13" s="19">
        <v>708</v>
      </c>
      <c r="J13" s="19">
        <v>920</v>
      </c>
      <c r="K13" s="19">
        <v>665</v>
      </c>
      <c r="L13" s="19">
        <v>534</v>
      </c>
      <c r="M13" s="117"/>
    </row>
    <row r="14" spans="1:14" x14ac:dyDescent="0.25">
      <c r="A14" s="19"/>
      <c r="B14" s="105"/>
      <c r="C14" s="73">
        <v>40</v>
      </c>
      <c r="D14" s="19">
        <v>712</v>
      </c>
      <c r="E14" s="19"/>
      <c r="F14" s="19">
        <v>580</v>
      </c>
      <c r="G14" s="19"/>
      <c r="H14" s="19">
        <v>578</v>
      </c>
      <c r="I14" s="19">
        <v>745</v>
      </c>
      <c r="J14" s="19">
        <v>920</v>
      </c>
      <c r="K14" s="19">
        <v>700</v>
      </c>
      <c r="L14" s="19">
        <v>578</v>
      </c>
      <c r="M14" s="117"/>
    </row>
    <row r="15" spans="1:14" x14ac:dyDescent="0.25">
      <c r="A15" s="19"/>
      <c r="B15" s="106"/>
      <c r="C15" s="73">
        <v>42</v>
      </c>
      <c r="D15" s="19">
        <v>798</v>
      </c>
      <c r="E15" s="19"/>
      <c r="F15" s="19">
        <v>580</v>
      </c>
      <c r="G15" s="19"/>
      <c r="H15" s="19">
        <v>593</v>
      </c>
      <c r="I15" s="19">
        <v>811</v>
      </c>
      <c r="J15" s="19">
        <v>385</v>
      </c>
      <c r="K15" s="19">
        <v>810</v>
      </c>
      <c r="L15" s="19">
        <v>593</v>
      </c>
      <c r="M15" s="117"/>
    </row>
    <row r="16" spans="1:14" x14ac:dyDescent="0.25">
      <c r="A16" s="19">
        <v>2</v>
      </c>
      <c r="B16" s="104" t="s">
        <v>26</v>
      </c>
      <c r="C16" s="73">
        <v>20</v>
      </c>
      <c r="D16" s="19">
        <v>356</v>
      </c>
      <c r="E16" s="19"/>
      <c r="F16" s="19">
        <v>480</v>
      </c>
      <c r="G16" s="19"/>
      <c r="H16" s="19">
        <v>285</v>
      </c>
      <c r="I16" s="19">
        <v>386</v>
      </c>
      <c r="J16" s="19">
        <v>385</v>
      </c>
      <c r="K16" s="19">
        <v>351</v>
      </c>
      <c r="L16" s="19">
        <v>285</v>
      </c>
      <c r="M16" s="117"/>
    </row>
    <row r="17" spans="1:13" x14ac:dyDescent="0.25">
      <c r="A17" s="19"/>
      <c r="B17" s="105"/>
      <c r="C17" s="73">
        <v>22</v>
      </c>
      <c r="D17" s="19">
        <v>356</v>
      </c>
      <c r="E17" s="19"/>
      <c r="F17" s="19">
        <v>490</v>
      </c>
      <c r="G17" s="19"/>
      <c r="H17" s="19">
        <v>285</v>
      </c>
      <c r="I17" s="19">
        <v>386</v>
      </c>
      <c r="J17" s="19">
        <v>385</v>
      </c>
      <c r="K17" s="19">
        <v>351</v>
      </c>
      <c r="L17" s="19">
        <v>285</v>
      </c>
      <c r="M17" s="117"/>
    </row>
    <row r="18" spans="1:13" x14ac:dyDescent="0.25">
      <c r="A18" s="19"/>
      <c r="B18" s="105"/>
      <c r="C18" s="73">
        <v>24</v>
      </c>
      <c r="D18" s="19">
        <v>356</v>
      </c>
      <c r="E18" s="19"/>
      <c r="F18" s="19">
        <v>510</v>
      </c>
      <c r="G18" s="19"/>
      <c r="H18" s="19">
        <v>285</v>
      </c>
      <c r="I18" s="19">
        <v>386</v>
      </c>
      <c r="J18" s="19">
        <v>595</v>
      </c>
      <c r="K18" s="19">
        <v>351</v>
      </c>
      <c r="L18" s="19">
        <v>285</v>
      </c>
      <c r="M18" s="117"/>
    </row>
    <row r="19" spans="1:13" x14ac:dyDescent="0.25">
      <c r="A19" s="19"/>
      <c r="B19" s="105"/>
      <c r="C19" s="73">
        <v>26</v>
      </c>
      <c r="D19" s="19">
        <v>409</v>
      </c>
      <c r="E19" s="19"/>
      <c r="F19" s="19">
        <v>520</v>
      </c>
      <c r="G19" s="19"/>
      <c r="H19" s="19">
        <v>333</v>
      </c>
      <c r="I19" s="19">
        <v>439</v>
      </c>
      <c r="J19" s="19">
        <v>595</v>
      </c>
      <c r="K19" s="19">
        <v>409</v>
      </c>
      <c r="L19" s="19">
        <v>333</v>
      </c>
      <c r="M19" s="118"/>
    </row>
    <row r="20" spans="1:13" x14ac:dyDescent="0.25">
      <c r="A20" s="19"/>
      <c r="B20" s="105"/>
      <c r="C20" s="73">
        <v>28</v>
      </c>
      <c r="D20" s="19">
        <v>409</v>
      </c>
      <c r="E20" s="19"/>
      <c r="F20" s="19">
        <v>540</v>
      </c>
      <c r="G20" s="19"/>
      <c r="H20" s="19">
        <v>333</v>
      </c>
      <c r="I20" s="19">
        <v>439</v>
      </c>
      <c r="J20" s="19">
        <v>595</v>
      </c>
      <c r="K20" s="19">
        <v>409</v>
      </c>
      <c r="L20" s="19">
        <v>333</v>
      </c>
      <c r="M20" s="19"/>
    </row>
    <row r="21" spans="1:13" x14ac:dyDescent="0.25">
      <c r="A21" s="19"/>
      <c r="B21" s="105"/>
      <c r="C21" s="73">
        <v>30</v>
      </c>
      <c r="D21" s="19">
        <v>567</v>
      </c>
      <c r="E21" s="19"/>
      <c r="F21" s="19">
        <v>580</v>
      </c>
      <c r="G21" s="19"/>
      <c r="H21" s="19">
        <v>421</v>
      </c>
      <c r="I21" s="19">
        <v>599</v>
      </c>
      <c r="J21" s="19">
        <v>595</v>
      </c>
      <c r="K21" s="19">
        <v>551</v>
      </c>
      <c r="L21" s="19">
        <v>421</v>
      </c>
      <c r="M21" s="19"/>
    </row>
    <row r="22" spans="1:13" x14ac:dyDescent="0.25">
      <c r="A22" s="19"/>
      <c r="B22" s="105"/>
      <c r="C22" s="73">
        <v>32</v>
      </c>
      <c r="D22" s="19">
        <v>567</v>
      </c>
      <c r="E22" s="19"/>
      <c r="F22" s="19">
        <v>580</v>
      </c>
      <c r="G22" s="19"/>
      <c r="H22" s="19">
        <v>421</v>
      </c>
      <c r="I22" s="19">
        <v>599</v>
      </c>
      <c r="J22" s="19">
        <v>595</v>
      </c>
      <c r="K22" s="19">
        <v>551</v>
      </c>
      <c r="L22" s="19">
        <v>421</v>
      </c>
      <c r="M22" s="19"/>
    </row>
    <row r="23" spans="1:13" x14ac:dyDescent="0.25">
      <c r="A23" s="19"/>
      <c r="B23" s="105"/>
      <c r="C23" s="73">
        <v>34</v>
      </c>
      <c r="D23" s="19">
        <v>633</v>
      </c>
      <c r="E23" s="19"/>
      <c r="F23" s="19">
        <v>590</v>
      </c>
      <c r="G23" s="19"/>
      <c r="H23" s="19">
        <v>476</v>
      </c>
      <c r="I23" s="19">
        <v>652</v>
      </c>
      <c r="J23" s="19">
        <v>670</v>
      </c>
      <c r="K23" s="19">
        <v>615</v>
      </c>
      <c r="L23" s="19">
        <v>476</v>
      </c>
      <c r="M23" s="19"/>
    </row>
    <row r="24" spans="1:13" x14ac:dyDescent="0.25">
      <c r="A24" s="19"/>
      <c r="B24" s="106"/>
      <c r="C24" s="73">
        <v>36</v>
      </c>
      <c r="D24" s="19">
        <v>633</v>
      </c>
      <c r="E24" s="19"/>
      <c r="F24" s="19">
        <v>600</v>
      </c>
      <c r="G24" s="19"/>
      <c r="H24" s="19">
        <v>476</v>
      </c>
      <c r="I24" s="19">
        <v>652</v>
      </c>
      <c r="J24" s="19">
        <v>670</v>
      </c>
      <c r="K24" s="19">
        <v>615</v>
      </c>
      <c r="L24" s="19">
        <v>476</v>
      </c>
      <c r="M24" s="19"/>
    </row>
    <row r="25" spans="1:13" x14ac:dyDescent="0.25">
      <c r="A25" s="2" t="s">
        <v>27</v>
      </c>
      <c r="B25" s="2" t="s">
        <v>28</v>
      </c>
      <c r="C25" s="73"/>
      <c r="D25" s="2">
        <f>SUM(D5:D24)</f>
        <v>10611</v>
      </c>
      <c r="E25" s="19"/>
      <c r="F25" s="2">
        <f>SUM(F5:F24)</f>
        <v>10600</v>
      </c>
      <c r="G25" s="19"/>
      <c r="H25" s="2">
        <f>SUM(H5:H24)</f>
        <v>8304</v>
      </c>
      <c r="I25" s="2">
        <f>SUM(I5:I24)</f>
        <v>11122</v>
      </c>
      <c r="J25" s="2">
        <f>SUM(J5:J24)</f>
        <v>12805</v>
      </c>
      <c r="K25" s="2">
        <f>SUM(K5:K24)</f>
        <v>10372</v>
      </c>
      <c r="L25" s="2">
        <v>8304</v>
      </c>
      <c r="M25" s="19"/>
    </row>
    <row r="26" spans="1:13" x14ac:dyDescent="0.25">
      <c r="A26" s="2"/>
      <c r="B26" s="15" t="s">
        <v>431</v>
      </c>
      <c r="C26" s="73"/>
      <c r="D26" s="2">
        <f>D25/20</f>
        <v>530.54999999999995</v>
      </c>
      <c r="E26" s="19"/>
      <c r="F26" s="2">
        <f>F25/20</f>
        <v>530</v>
      </c>
      <c r="G26" s="19"/>
      <c r="H26" s="50">
        <f>H25/20</f>
        <v>415.2</v>
      </c>
      <c r="I26" s="2">
        <f>I25/20</f>
        <v>556.1</v>
      </c>
      <c r="J26" s="2">
        <f>J25/20</f>
        <v>640.25</v>
      </c>
      <c r="K26" s="2">
        <f>K25/20</f>
        <v>518.6</v>
      </c>
      <c r="L26" s="50">
        <v>415.2</v>
      </c>
      <c r="M26" s="19"/>
    </row>
    <row r="27" spans="1:13" x14ac:dyDescent="0.25">
      <c r="A27" s="19">
        <v>3</v>
      </c>
      <c r="B27" s="104" t="s">
        <v>29</v>
      </c>
      <c r="C27" s="73" t="s">
        <v>25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9"/>
      <c r="B28" s="105"/>
      <c r="C28" s="73">
        <v>22</v>
      </c>
      <c r="D28" s="19">
        <v>429</v>
      </c>
      <c r="E28" s="19"/>
      <c r="F28" s="19">
        <v>630</v>
      </c>
      <c r="G28" s="19"/>
      <c r="H28" s="19">
        <v>425</v>
      </c>
      <c r="I28" s="19">
        <v>545</v>
      </c>
      <c r="J28" s="19">
        <v>670</v>
      </c>
      <c r="K28" s="19">
        <v>598</v>
      </c>
      <c r="L28" s="19">
        <v>425</v>
      </c>
      <c r="M28" s="19"/>
    </row>
    <row r="29" spans="1:13" x14ac:dyDescent="0.25">
      <c r="A29" s="19"/>
      <c r="B29" s="105"/>
      <c r="C29" s="73">
        <v>24</v>
      </c>
      <c r="D29" s="19">
        <v>429</v>
      </c>
      <c r="E29" s="19"/>
      <c r="F29" s="19">
        <v>630</v>
      </c>
      <c r="G29" s="19"/>
      <c r="H29" s="19">
        <v>425</v>
      </c>
      <c r="I29" s="19">
        <v>545</v>
      </c>
      <c r="J29" s="19">
        <v>715</v>
      </c>
      <c r="K29" s="19">
        <v>598</v>
      </c>
      <c r="L29" s="19">
        <v>425</v>
      </c>
      <c r="M29" s="116" t="s">
        <v>418</v>
      </c>
    </row>
    <row r="30" spans="1:13" x14ac:dyDescent="0.25">
      <c r="A30" s="19"/>
      <c r="B30" s="105"/>
      <c r="C30" s="73">
        <v>26</v>
      </c>
      <c r="D30" s="19">
        <v>429</v>
      </c>
      <c r="E30" s="19"/>
      <c r="F30" s="19">
        <v>650</v>
      </c>
      <c r="G30" s="19"/>
      <c r="H30" s="19">
        <v>425</v>
      </c>
      <c r="I30" s="19">
        <v>545</v>
      </c>
      <c r="J30" s="19">
        <v>715</v>
      </c>
      <c r="K30" s="19">
        <v>598</v>
      </c>
      <c r="L30" s="19">
        <v>425</v>
      </c>
      <c r="M30" s="117"/>
    </row>
    <row r="31" spans="1:13" x14ac:dyDescent="0.25">
      <c r="A31" s="19"/>
      <c r="B31" s="105"/>
      <c r="C31" s="73">
        <v>28</v>
      </c>
      <c r="D31" s="19">
        <v>429</v>
      </c>
      <c r="E31" s="19"/>
      <c r="F31" s="19">
        <v>650</v>
      </c>
      <c r="G31" s="19"/>
      <c r="H31" s="19">
        <v>425</v>
      </c>
      <c r="I31" s="19">
        <v>545</v>
      </c>
      <c r="J31" s="19">
        <v>715</v>
      </c>
      <c r="K31" s="19">
        <v>598</v>
      </c>
      <c r="L31" s="19">
        <v>425</v>
      </c>
      <c r="M31" s="117"/>
    </row>
    <row r="32" spans="1:13" x14ac:dyDescent="0.25">
      <c r="A32" s="19"/>
      <c r="B32" s="105"/>
      <c r="C32" s="73">
        <v>30</v>
      </c>
      <c r="D32" s="19">
        <v>514</v>
      </c>
      <c r="E32" s="19"/>
      <c r="F32" s="19">
        <v>690</v>
      </c>
      <c r="G32" s="19"/>
      <c r="H32" s="19">
        <v>504</v>
      </c>
      <c r="I32" s="19">
        <v>612</v>
      </c>
      <c r="J32" s="19">
        <v>850</v>
      </c>
      <c r="K32" s="19">
        <v>708</v>
      </c>
      <c r="L32" s="19">
        <v>504</v>
      </c>
      <c r="M32" s="117"/>
    </row>
    <row r="33" spans="1:13" x14ac:dyDescent="0.25">
      <c r="A33" s="19"/>
      <c r="B33" s="105"/>
      <c r="C33" s="73">
        <v>32</v>
      </c>
      <c r="D33" s="19">
        <v>514</v>
      </c>
      <c r="E33" s="19"/>
      <c r="F33" s="19">
        <v>690</v>
      </c>
      <c r="G33" s="19"/>
      <c r="H33" s="19">
        <v>504</v>
      </c>
      <c r="I33" s="19">
        <v>612</v>
      </c>
      <c r="J33" s="19">
        <v>850</v>
      </c>
      <c r="K33" s="19">
        <v>708</v>
      </c>
      <c r="L33" s="19">
        <v>504</v>
      </c>
      <c r="M33" s="117"/>
    </row>
    <row r="34" spans="1:13" x14ac:dyDescent="0.25">
      <c r="A34" s="19"/>
      <c r="B34" s="105"/>
      <c r="C34" s="73">
        <v>34</v>
      </c>
      <c r="D34" s="19">
        <v>599</v>
      </c>
      <c r="E34" s="19"/>
      <c r="F34" s="19">
        <v>710</v>
      </c>
      <c r="G34" s="19"/>
      <c r="H34" s="19">
        <v>580</v>
      </c>
      <c r="I34" s="19">
        <v>612</v>
      </c>
      <c r="J34" s="19">
        <v>970</v>
      </c>
      <c r="K34" s="19">
        <v>817</v>
      </c>
      <c r="L34" s="19">
        <v>580</v>
      </c>
      <c r="M34" s="117"/>
    </row>
    <row r="35" spans="1:13" x14ac:dyDescent="0.25">
      <c r="A35" s="19"/>
      <c r="B35" s="105"/>
      <c r="C35" s="73">
        <v>36</v>
      </c>
      <c r="D35" s="19">
        <v>599</v>
      </c>
      <c r="E35" s="19"/>
      <c r="F35" s="19">
        <v>710</v>
      </c>
      <c r="G35" s="19"/>
      <c r="H35" s="19">
        <v>585</v>
      </c>
      <c r="I35" s="19">
        <v>678</v>
      </c>
      <c r="J35" s="19">
        <v>970</v>
      </c>
      <c r="K35" s="19">
        <v>817</v>
      </c>
      <c r="L35" s="19">
        <v>585</v>
      </c>
      <c r="M35" s="117"/>
    </row>
    <row r="36" spans="1:13" x14ac:dyDescent="0.25">
      <c r="A36" s="19"/>
      <c r="B36" s="106"/>
      <c r="C36" s="73">
        <v>38</v>
      </c>
      <c r="D36" s="19">
        <v>686</v>
      </c>
      <c r="E36" s="19"/>
      <c r="F36" s="19">
        <v>720</v>
      </c>
      <c r="G36" s="19"/>
      <c r="H36" s="19">
        <v>712</v>
      </c>
      <c r="I36" s="19">
        <v>785</v>
      </c>
      <c r="J36" s="19">
        <v>970</v>
      </c>
      <c r="K36" s="19">
        <v>920</v>
      </c>
      <c r="L36" s="19">
        <v>712</v>
      </c>
      <c r="M36" s="118"/>
    </row>
    <row r="37" spans="1:13" x14ac:dyDescent="0.25">
      <c r="A37" s="2" t="s">
        <v>30</v>
      </c>
      <c r="B37" s="2" t="s">
        <v>28</v>
      </c>
      <c r="C37" s="73"/>
      <c r="D37" s="2">
        <f>SUM(D28:D36)</f>
        <v>4628</v>
      </c>
      <c r="E37" s="19"/>
      <c r="F37" s="2">
        <f>SUM(F28:F36)</f>
        <v>6080</v>
      </c>
      <c r="G37" s="19"/>
      <c r="H37" s="2">
        <f>SUM(H28:H36)</f>
        <v>4585</v>
      </c>
      <c r="I37" s="2">
        <f>SUM(I28:I36)</f>
        <v>5479</v>
      </c>
      <c r="J37" s="2">
        <f>SUM(J28:J36)</f>
        <v>7425</v>
      </c>
      <c r="K37" s="2">
        <f>SUM(K28:K36)</f>
        <v>6362</v>
      </c>
      <c r="L37" s="2">
        <f>SUM(L28:L36)</f>
        <v>4585</v>
      </c>
      <c r="M37" s="19"/>
    </row>
    <row r="38" spans="1:13" x14ac:dyDescent="0.25">
      <c r="A38" s="2"/>
      <c r="B38" s="2" t="s">
        <v>431</v>
      </c>
      <c r="C38" s="73"/>
      <c r="D38" s="22">
        <f>D37/9</f>
        <v>514.22222222222217</v>
      </c>
      <c r="E38" s="19"/>
      <c r="F38" s="22">
        <f>F37/9</f>
        <v>675.55555555555554</v>
      </c>
      <c r="G38" s="19"/>
      <c r="H38" s="52">
        <f>H37/9</f>
        <v>509.44444444444446</v>
      </c>
      <c r="I38" s="22">
        <f>I37/9</f>
        <v>608.77777777777783</v>
      </c>
      <c r="J38" s="2">
        <f>J37/9</f>
        <v>825</v>
      </c>
      <c r="K38" s="22">
        <f>K37/9</f>
        <v>706.88888888888891</v>
      </c>
      <c r="L38" s="22">
        <f>L37/9</f>
        <v>509.44444444444446</v>
      </c>
      <c r="M38" s="19"/>
    </row>
    <row r="39" spans="1:13" x14ac:dyDescent="0.25">
      <c r="A39" s="19"/>
      <c r="B39" s="19"/>
      <c r="C39" s="73" t="s">
        <v>25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9">
        <v>4</v>
      </c>
      <c r="B40" s="104" t="s">
        <v>31</v>
      </c>
      <c r="C40" s="73">
        <v>20</v>
      </c>
      <c r="D40" s="19">
        <v>1214</v>
      </c>
      <c r="E40" s="19"/>
      <c r="F40" s="19">
        <v>1200</v>
      </c>
      <c r="G40" s="19"/>
      <c r="H40" s="19">
        <v>1292</v>
      </c>
      <c r="I40" s="19">
        <v>1277</v>
      </c>
      <c r="J40" s="19">
        <v>1300</v>
      </c>
      <c r="K40" s="19">
        <v>1297</v>
      </c>
      <c r="L40" s="19">
        <v>1200</v>
      </c>
      <c r="M40" s="19"/>
    </row>
    <row r="41" spans="1:13" x14ac:dyDescent="0.25">
      <c r="A41" s="19"/>
      <c r="B41" s="105"/>
      <c r="C41" s="73">
        <v>22</v>
      </c>
      <c r="D41" s="19">
        <v>1335</v>
      </c>
      <c r="E41" s="19"/>
      <c r="F41" s="19">
        <v>1400</v>
      </c>
      <c r="G41" s="19"/>
      <c r="H41" s="19">
        <v>1292</v>
      </c>
      <c r="I41" s="19">
        <v>1404</v>
      </c>
      <c r="J41" s="19">
        <v>1460</v>
      </c>
      <c r="K41" s="19">
        <v>1428</v>
      </c>
      <c r="L41" s="19">
        <v>1400</v>
      </c>
      <c r="M41" s="116" t="s">
        <v>415</v>
      </c>
    </row>
    <row r="42" spans="1:13" x14ac:dyDescent="0.25">
      <c r="A42" s="19"/>
      <c r="B42" s="105"/>
      <c r="C42" s="73">
        <v>24</v>
      </c>
      <c r="D42" s="19">
        <v>1457</v>
      </c>
      <c r="E42" s="19"/>
      <c r="F42" s="19">
        <v>1400</v>
      </c>
      <c r="G42" s="19"/>
      <c r="H42" s="19">
        <v>1586</v>
      </c>
      <c r="I42" s="19">
        <v>1532</v>
      </c>
      <c r="J42" s="19">
        <v>1590</v>
      </c>
      <c r="K42" s="19">
        <v>1555</v>
      </c>
      <c r="L42" s="19">
        <v>1400</v>
      </c>
      <c r="M42" s="117"/>
    </row>
    <row r="43" spans="1:13" x14ac:dyDescent="0.25">
      <c r="A43" s="19"/>
      <c r="B43" s="105"/>
      <c r="C43" s="73">
        <v>26</v>
      </c>
      <c r="D43" s="19">
        <v>1578</v>
      </c>
      <c r="E43" s="19"/>
      <c r="F43" s="19">
        <v>1600</v>
      </c>
      <c r="G43" s="19"/>
      <c r="H43" s="19">
        <v>1586</v>
      </c>
      <c r="I43" s="19">
        <v>1660</v>
      </c>
      <c r="J43" s="19">
        <v>1700</v>
      </c>
      <c r="K43" s="19">
        <v>1688</v>
      </c>
      <c r="L43" s="19">
        <v>1600</v>
      </c>
      <c r="M43" s="117"/>
    </row>
    <row r="44" spans="1:13" x14ac:dyDescent="0.25">
      <c r="A44" s="19"/>
      <c r="B44" s="105"/>
      <c r="C44" s="73">
        <v>28</v>
      </c>
      <c r="D44" s="19">
        <v>1699</v>
      </c>
      <c r="E44" s="19"/>
      <c r="F44" s="19">
        <v>1600</v>
      </c>
      <c r="G44" s="19"/>
      <c r="H44" s="19">
        <v>1586</v>
      </c>
      <c r="I44" s="19">
        <v>1788</v>
      </c>
      <c r="J44" s="19">
        <v>1870</v>
      </c>
      <c r="K44" s="19">
        <v>1800</v>
      </c>
      <c r="L44" s="19">
        <v>1600</v>
      </c>
      <c r="M44" s="117"/>
    </row>
    <row r="45" spans="1:13" x14ac:dyDescent="0.25">
      <c r="A45" s="19"/>
      <c r="B45" s="105"/>
      <c r="C45" s="73">
        <v>30</v>
      </c>
      <c r="D45" s="19">
        <v>1821</v>
      </c>
      <c r="E45" s="19"/>
      <c r="F45" s="19">
        <v>1700</v>
      </c>
      <c r="G45" s="19"/>
      <c r="H45" s="19">
        <v>1895</v>
      </c>
      <c r="I45" s="19">
        <v>1915</v>
      </c>
      <c r="J45" s="19">
        <v>1990</v>
      </c>
      <c r="K45" s="19">
        <v>1930</v>
      </c>
      <c r="L45" s="19">
        <v>1700</v>
      </c>
      <c r="M45" s="117"/>
    </row>
    <row r="46" spans="1:13" x14ac:dyDescent="0.25">
      <c r="A46" s="19"/>
      <c r="B46" s="105"/>
      <c r="C46" s="73">
        <v>32</v>
      </c>
      <c r="D46" s="19">
        <v>1972</v>
      </c>
      <c r="E46" s="19"/>
      <c r="F46" s="19">
        <v>1700</v>
      </c>
      <c r="G46" s="19"/>
      <c r="H46" s="19">
        <v>1895</v>
      </c>
      <c r="I46" s="19">
        <v>2043</v>
      </c>
      <c r="J46" s="19">
        <v>2130</v>
      </c>
      <c r="K46" s="19">
        <v>2049</v>
      </c>
      <c r="L46" s="19">
        <v>1700</v>
      </c>
      <c r="M46" s="117"/>
    </row>
    <row r="47" spans="1:13" x14ac:dyDescent="0.25">
      <c r="A47" s="19"/>
      <c r="B47" s="106"/>
      <c r="C47" s="73">
        <v>34</v>
      </c>
      <c r="D47" s="19">
        <v>2064</v>
      </c>
      <c r="E47" s="19"/>
      <c r="F47" s="19">
        <v>1800</v>
      </c>
      <c r="G47" s="19"/>
      <c r="H47" s="19">
        <v>1895</v>
      </c>
      <c r="I47" s="19">
        <v>2171</v>
      </c>
      <c r="J47" s="19">
        <v>2270</v>
      </c>
      <c r="K47" s="19">
        <v>2170</v>
      </c>
      <c r="L47" s="19">
        <v>1800</v>
      </c>
      <c r="M47" s="118"/>
    </row>
    <row r="48" spans="1:13" x14ac:dyDescent="0.25">
      <c r="A48" s="2" t="s">
        <v>32</v>
      </c>
      <c r="B48" s="2" t="s">
        <v>28</v>
      </c>
      <c r="C48" s="70"/>
      <c r="D48" s="2">
        <f>SUM(D40:D47)</f>
        <v>13140</v>
      </c>
      <c r="E48" s="19"/>
      <c r="F48" s="2">
        <f>SUM(F40:F47)</f>
        <v>12400</v>
      </c>
      <c r="G48" s="19"/>
      <c r="H48" s="2">
        <f>SUM(H40:H47)</f>
        <v>13027</v>
      </c>
      <c r="I48" s="2">
        <f>SUM(I40:I47)</f>
        <v>13790</v>
      </c>
      <c r="J48" s="2">
        <f>SUM(J40:J47)</f>
        <v>14310</v>
      </c>
      <c r="K48" s="2">
        <f>SUM(K40:K47)</f>
        <v>13917</v>
      </c>
      <c r="L48" s="2">
        <f>SUM(L40:L47)</f>
        <v>12400</v>
      </c>
      <c r="M48" s="19"/>
    </row>
    <row r="49" spans="1:13" x14ac:dyDescent="0.25">
      <c r="A49" s="2"/>
      <c r="B49" s="15" t="s">
        <v>431</v>
      </c>
      <c r="C49" s="70"/>
      <c r="D49" s="2">
        <f>D48/8</f>
        <v>1642.5</v>
      </c>
      <c r="E49" s="19"/>
      <c r="F49" s="50">
        <f>F48/8</f>
        <v>1550</v>
      </c>
      <c r="G49" s="19"/>
      <c r="H49" s="2">
        <f>H48/8</f>
        <v>1628.375</v>
      </c>
      <c r="I49" s="2">
        <f>I48/8</f>
        <v>1723.75</v>
      </c>
      <c r="J49" s="2">
        <f>J48/8</f>
        <v>1788.75</v>
      </c>
      <c r="K49" s="2">
        <f>K48/8</f>
        <v>1739.625</v>
      </c>
      <c r="L49" s="2">
        <f>L48/8</f>
        <v>1550</v>
      </c>
      <c r="M49" s="19"/>
    </row>
    <row r="50" spans="1:13" x14ac:dyDescent="0.25">
      <c r="A50" s="19">
        <v>5</v>
      </c>
      <c r="B50" s="104" t="s">
        <v>33</v>
      </c>
      <c r="C50" s="73">
        <v>22</v>
      </c>
      <c r="D50" s="19">
        <v>158</v>
      </c>
      <c r="E50" s="19"/>
      <c r="F50" s="19">
        <v>170</v>
      </c>
      <c r="G50" s="19"/>
      <c r="H50" s="19">
        <v>48</v>
      </c>
      <c r="I50" s="19">
        <v>193</v>
      </c>
      <c r="J50" s="19">
        <v>150</v>
      </c>
      <c r="K50" s="19">
        <v>69</v>
      </c>
      <c r="L50" s="19">
        <v>48</v>
      </c>
      <c r="M50" s="19"/>
    </row>
    <row r="51" spans="1:13" x14ac:dyDescent="0.25">
      <c r="A51" s="19"/>
      <c r="B51" s="105"/>
      <c r="C51" s="73">
        <v>24</v>
      </c>
      <c r="D51" s="19">
        <v>184</v>
      </c>
      <c r="E51" s="19"/>
      <c r="F51" s="19">
        <v>170</v>
      </c>
      <c r="G51" s="19"/>
      <c r="H51" s="19">
        <v>48</v>
      </c>
      <c r="I51" s="19">
        <v>193</v>
      </c>
      <c r="J51" s="19">
        <v>150</v>
      </c>
      <c r="K51" s="19">
        <v>69</v>
      </c>
      <c r="L51" s="19">
        <v>48</v>
      </c>
      <c r="M51" s="113" t="s">
        <v>418</v>
      </c>
    </row>
    <row r="52" spans="1:13" x14ac:dyDescent="0.25">
      <c r="A52" s="19"/>
      <c r="B52" s="105"/>
      <c r="C52" s="73">
        <v>26</v>
      </c>
      <c r="D52" s="19">
        <v>184</v>
      </c>
      <c r="E52" s="19"/>
      <c r="F52" s="19">
        <v>170</v>
      </c>
      <c r="G52" s="19"/>
      <c r="H52" s="19">
        <v>55</v>
      </c>
      <c r="I52" s="19">
        <v>193</v>
      </c>
      <c r="J52" s="19">
        <v>150</v>
      </c>
      <c r="K52" s="19">
        <v>69</v>
      </c>
      <c r="L52" s="19">
        <v>55</v>
      </c>
      <c r="M52" s="114"/>
    </row>
    <row r="53" spans="1:13" x14ac:dyDescent="0.25">
      <c r="A53" s="19"/>
      <c r="B53" s="105"/>
      <c r="C53" s="73">
        <v>28</v>
      </c>
      <c r="D53" s="19">
        <v>184</v>
      </c>
      <c r="E53" s="19"/>
      <c r="F53" s="19">
        <v>180</v>
      </c>
      <c r="G53" s="19"/>
      <c r="H53" s="19">
        <v>55</v>
      </c>
      <c r="I53" s="19">
        <v>193</v>
      </c>
      <c r="J53" s="19">
        <v>150</v>
      </c>
      <c r="K53" s="19">
        <v>69</v>
      </c>
      <c r="L53" s="19">
        <v>55</v>
      </c>
      <c r="M53" s="114"/>
    </row>
    <row r="54" spans="1:13" x14ac:dyDescent="0.25">
      <c r="A54" s="19"/>
      <c r="B54" s="105"/>
      <c r="C54" s="73">
        <v>30</v>
      </c>
      <c r="D54" s="19">
        <v>224</v>
      </c>
      <c r="E54" s="19"/>
      <c r="F54" s="19">
        <v>180</v>
      </c>
      <c r="G54" s="19"/>
      <c r="H54" s="19">
        <v>65</v>
      </c>
      <c r="I54" s="19">
        <v>235</v>
      </c>
      <c r="J54" s="19">
        <v>150</v>
      </c>
      <c r="K54" s="19">
        <v>97</v>
      </c>
      <c r="L54" s="19">
        <v>65</v>
      </c>
      <c r="M54" s="114"/>
    </row>
    <row r="55" spans="1:13" x14ac:dyDescent="0.25">
      <c r="A55" s="19"/>
      <c r="B55" s="105"/>
      <c r="C55" s="73">
        <v>32</v>
      </c>
      <c r="D55" s="19">
        <v>224</v>
      </c>
      <c r="E55" s="19"/>
      <c r="F55" s="19">
        <v>180</v>
      </c>
      <c r="G55" s="19"/>
      <c r="H55" s="19">
        <v>64</v>
      </c>
      <c r="I55" s="19">
        <v>235</v>
      </c>
      <c r="J55" s="19">
        <v>180</v>
      </c>
      <c r="K55" s="19">
        <v>97</v>
      </c>
      <c r="L55" s="19">
        <v>64</v>
      </c>
      <c r="M55" s="114"/>
    </row>
    <row r="56" spans="1:13" x14ac:dyDescent="0.25">
      <c r="A56" s="19"/>
      <c r="B56" s="105"/>
      <c r="C56" s="73">
        <v>34</v>
      </c>
      <c r="D56" s="19">
        <v>224</v>
      </c>
      <c r="E56" s="19"/>
      <c r="F56" s="19">
        <v>180</v>
      </c>
      <c r="G56" s="19"/>
      <c r="H56" s="19">
        <v>64</v>
      </c>
      <c r="I56" s="19">
        <v>235</v>
      </c>
      <c r="J56" s="19">
        <v>180</v>
      </c>
      <c r="K56" s="19">
        <v>115</v>
      </c>
      <c r="L56" s="19">
        <v>64</v>
      </c>
      <c r="M56" s="114"/>
    </row>
    <row r="57" spans="1:13" x14ac:dyDescent="0.25">
      <c r="A57" s="19"/>
      <c r="B57" s="105"/>
      <c r="C57" s="73" t="s">
        <v>34</v>
      </c>
      <c r="D57" s="19">
        <v>289</v>
      </c>
      <c r="E57" s="19"/>
      <c r="F57" s="19">
        <v>180</v>
      </c>
      <c r="G57" s="19"/>
      <c r="H57" s="19">
        <v>89</v>
      </c>
      <c r="I57" s="19">
        <v>262</v>
      </c>
      <c r="J57" s="19">
        <v>250</v>
      </c>
      <c r="K57" s="19">
        <v>197</v>
      </c>
      <c r="L57" s="19">
        <v>89</v>
      </c>
      <c r="M57" s="114"/>
    </row>
    <row r="58" spans="1:13" x14ac:dyDescent="0.25">
      <c r="A58" s="19"/>
      <c r="B58" s="106"/>
      <c r="C58" s="73" t="s">
        <v>35</v>
      </c>
      <c r="D58" s="19">
        <v>343</v>
      </c>
      <c r="E58" s="19"/>
      <c r="F58" s="19">
        <v>180</v>
      </c>
      <c r="G58" s="19"/>
      <c r="H58" s="19">
        <v>99</v>
      </c>
      <c r="I58" s="19">
        <v>331</v>
      </c>
      <c r="J58" s="19">
        <v>350</v>
      </c>
      <c r="K58" s="19">
        <v>230</v>
      </c>
      <c r="L58" s="19">
        <v>99</v>
      </c>
      <c r="M58" s="115"/>
    </row>
    <row r="59" spans="1:13" x14ac:dyDescent="0.25">
      <c r="A59" s="2" t="s">
        <v>36</v>
      </c>
      <c r="B59" s="2" t="s">
        <v>28</v>
      </c>
      <c r="C59" s="73"/>
      <c r="D59" s="2">
        <f>SUM(D50:D58)</f>
        <v>2014</v>
      </c>
      <c r="E59" s="19"/>
      <c r="F59" s="2">
        <f>SUM(F50:F58)</f>
        <v>1590</v>
      </c>
      <c r="G59" s="19"/>
      <c r="H59" s="2">
        <f>SUM(H50:H58)</f>
        <v>587</v>
      </c>
      <c r="I59" s="2">
        <f>SUM(I50:I58)</f>
        <v>2070</v>
      </c>
      <c r="J59" s="2">
        <f>SUM(J50:J58)</f>
        <v>1710</v>
      </c>
      <c r="K59" s="2">
        <f>SUM(K50:K58)</f>
        <v>1012</v>
      </c>
      <c r="L59" s="2">
        <f>SUM(L50:L58)</f>
        <v>587</v>
      </c>
      <c r="M59" s="19"/>
    </row>
    <row r="60" spans="1:13" x14ac:dyDescent="0.25">
      <c r="A60" s="2"/>
      <c r="B60" s="2" t="s">
        <v>431</v>
      </c>
      <c r="C60" s="73"/>
      <c r="D60" s="22">
        <f>D59/9</f>
        <v>223.77777777777777</v>
      </c>
      <c r="E60" s="19"/>
      <c r="F60" s="22">
        <f>F59/9</f>
        <v>176.66666666666666</v>
      </c>
      <c r="G60" s="19"/>
      <c r="H60" s="52">
        <f>H59/9</f>
        <v>65.222222222222229</v>
      </c>
      <c r="I60" s="2">
        <f>I59/9</f>
        <v>230</v>
      </c>
      <c r="J60" s="2">
        <f>J59/9</f>
        <v>190</v>
      </c>
      <c r="K60" s="22">
        <f>K59/9</f>
        <v>112.44444444444444</v>
      </c>
      <c r="L60" s="22">
        <f>L59/9</f>
        <v>65.222222222222229</v>
      </c>
      <c r="M60" s="19"/>
    </row>
    <row r="61" spans="1:13" x14ac:dyDescent="0.25">
      <c r="A61" s="19"/>
      <c r="B61" s="19"/>
      <c r="C61" s="73" t="s">
        <v>25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19">
        <v>6</v>
      </c>
      <c r="B62" s="104" t="s">
        <v>37</v>
      </c>
      <c r="C62" s="73">
        <v>20</v>
      </c>
      <c r="D62" s="113" t="s">
        <v>405</v>
      </c>
      <c r="E62" s="19"/>
      <c r="F62" s="19">
        <v>1400</v>
      </c>
      <c r="G62" s="19"/>
      <c r="H62" s="19">
        <v>1948</v>
      </c>
      <c r="I62" s="110" t="s">
        <v>422</v>
      </c>
      <c r="J62" s="19">
        <v>1100</v>
      </c>
      <c r="K62" s="19">
        <v>565</v>
      </c>
      <c r="L62" s="19">
        <v>565</v>
      </c>
      <c r="M62" s="19"/>
    </row>
    <row r="63" spans="1:13" x14ac:dyDescent="0.25">
      <c r="A63" s="19"/>
      <c r="B63" s="105"/>
      <c r="C63" s="73">
        <v>22</v>
      </c>
      <c r="D63" s="114"/>
      <c r="E63" s="19"/>
      <c r="F63" s="19">
        <v>1400</v>
      </c>
      <c r="G63" s="19"/>
      <c r="H63" s="19">
        <v>2048</v>
      </c>
      <c r="I63" s="111"/>
      <c r="J63" s="19">
        <v>1100</v>
      </c>
      <c r="K63" s="19">
        <v>615</v>
      </c>
      <c r="L63" s="19">
        <v>615</v>
      </c>
      <c r="M63" s="113" t="s">
        <v>428</v>
      </c>
    </row>
    <row r="64" spans="1:13" x14ac:dyDescent="0.25">
      <c r="A64" s="19"/>
      <c r="B64" s="105"/>
      <c r="C64" s="73">
        <v>24</v>
      </c>
      <c r="D64" s="114"/>
      <c r="E64" s="19"/>
      <c r="F64" s="19">
        <v>1400</v>
      </c>
      <c r="G64" s="19"/>
      <c r="H64" s="19">
        <v>2155</v>
      </c>
      <c r="I64" s="111"/>
      <c r="J64" s="19">
        <v>1100</v>
      </c>
      <c r="K64" s="19">
        <v>723</v>
      </c>
      <c r="L64" s="19">
        <v>723</v>
      </c>
      <c r="M64" s="114"/>
    </row>
    <row r="65" spans="1:13" x14ac:dyDescent="0.25">
      <c r="A65" s="19"/>
      <c r="B65" s="105"/>
      <c r="C65" s="73">
        <v>26</v>
      </c>
      <c r="D65" s="114"/>
      <c r="E65" s="19"/>
      <c r="F65" s="19">
        <v>1400</v>
      </c>
      <c r="G65" s="19"/>
      <c r="H65" s="19">
        <v>2155</v>
      </c>
      <c r="I65" s="111"/>
      <c r="J65" s="19">
        <v>1400</v>
      </c>
      <c r="K65" s="19">
        <v>786</v>
      </c>
      <c r="L65" s="19">
        <v>786</v>
      </c>
      <c r="M65" s="114"/>
    </row>
    <row r="66" spans="1:13" x14ac:dyDescent="0.25">
      <c r="A66" s="19"/>
      <c r="B66" s="105"/>
      <c r="C66" s="73">
        <v>28</v>
      </c>
      <c r="D66" s="114"/>
      <c r="E66" s="19"/>
      <c r="F66" s="19">
        <v>1600</v>
      </c>
      <c r="G66" s="19"/>
      <c r="H66" s="19">
        <v>2155</v>
      </c>
      <c r="I66" s="111"/>
      <c r="J66" s="19">
        <v>1400</v>
      </c>
      <c r="K66" s="19">
        <v>715</v>
      </c>
      <c r="L66" s="19">
        <v>715</v>
      </c>
      <c r="M66" s="114"/>
    </row>
    <row r="67" spans="1:13" x14ac:dyDescent="0.25">
      <c r="A67" s="19"/>
      <c r="B67" s="105"/>
      <c r="C67" s="73">
        <v>30</v>
      </c>
      <c r="D67" s="114"/>
      <c r="E67" s="19"/>
      <c r="F67" s="19">
        <v>1700</v>
      </c>
      <c r="G67" s="19"/>
      <c r="H67" s="19">
        <v>2264</v>
      </c>
      <c r="I67" s="111"/>
      <c r="J67" s="19">
        <v>1400</v>
      </c>
      <c r="K67" s="19">
        <v>819</v>
      </c>
      <c r="L67" s="19">
        <v>819</v>
      </c>
      <c r="M67" s="114"/>
    </row>
    <row r="68" spans="1:13" x14ac:dyDescent="0.25">
      <c r="A68" s="19"/>
      <c r="B68" s="105"/>
      <c r="C68" s="73">
        <v>32</v>
      </c>
      <c r="D68" s="114"/>
      <c r="E68" s="19"/>
      <c r="F68" s="19">
        <v>1900</v>
      </c>
      <c r="G68" s="19"/>
      <c r="H68" s="19">
        <v>2264</v>
      </c>
      <c r="I68" s="111"/>
      <c r="J68" s="19">
        <v>1850</v>
      </c>
      <c r="K68" s="19">
        <v>869</v>
      </c>
      <c r="L68" s="19">
        <v>869</v>
      </c>
      <c r="M68" s="114"/>
    </row>
    <row r="69" spans="1:13" x14ac:dyDescent="0.25">
      <c r="A69" s="19"/>
      <c r="B69" s="105"/>
      <c r="C69" s="73">
        <v>34</v>
      </c>
      <c r="D69" s="114"/>
      <c r="E69" s="19"/>
      <c r="F69" s="19">
        <v>1900</v>
      </c>
      <c r="G69" s="19"/>
      <c r="H69" s="19">
        <v>2380</v>
      </c>
      <c r="I69" s="111"/>
      <c r="J69" s="19">
        <v>1850</v>
      </c>
      <c r="K69" s="19">
        <v>928</v>
      </c>
      <c r="L69" s="19">
        <v>928</v>
      </c>
      <c r="M69" s="114"/>
    </row>
    <row r="70" spans="1:13" x14ac:dyDescent="0.25">
      <c r="A70" s="19"/>
      <c r="B70" s="106"/>
      <c r="C70" s="73">
        <v>36</v>
      </c>
      <c r="D70" s="115"/>
      <c r="E70" s="19"/>
      <c r="F70" s="19">
        <v>1950</v>
      </c>
      <c r="G70" s="19"/>
      <c r="H70" s="19">
        <v>2390</v>
      </c>
      <c r="I70" s="112"/>
      <c r="J70" s="19">
        <v>1850</v>
      </c>
      <c r="K70" s="19">
        <v>980</v>
      </c>
      <c r="L70" s="19">
        <v>980</v>
      </c>
      <c r="M70" s="115"/>
    </row>
    <row r="71" spans="1:13" x14ac:dyDescent="0.25">
      <c r="A71" s="2" t="s">
        <v>38</v>
      </c>
      <c r="B71" s="2" t="s">
        <v>28</v>
      </c>
      <c r="C71" s="73"/>
      <c r="D71" s="19"/>
      <c r="E71" s="19"/>
      <c r="F71" s="2">
        <f>SUM(F62:F70)</f>
        <v>14650</v>
      </c>
      <c r="G71" s="19"/>
      <c r="H71" s="2">
        <f>SUM(H62:H70)</f>
        <v>19759</v>
      </c>
      <c r="I71" s="19"/>
      <c r="J71" s="2">
        <f>SUM(J62:J70)</f>
        <v>13050</v>
      </c>
      <c r="K71" s="2">
        <f>SUM(K62:K69)</f>
        <v>6020</v>
      </c>
      <c r="L71" s="2">
        <f>SUM(L62:L69)</f>
        <v>6020</v>
      </c>
      <c r="M71" s="19"/>
    </row>
    <row r="72" spans="1:13" x14ac:dyDescent="0.25">
      <c r="A72" s="2"/>
      <c r="B72" s="15" t="s">
        <v>431</v>
      </c>
      <c r="C72" s="73"/>
      <c r="D72" s="19"/>
      <c r="E72" s="19"/>
      <c r="F72" s="22">
        <f>F71/9</f>
        <v>1627.7777777777778</v>
      </c>
      <c r="G72" s="19"/>
      <c r="H72" s="22">
        <f>H71/9</f>
        <v>2195.4444444444443</v>
      </c>
      <c r="I72" s="19"/>
      <c r="J72" s="2">
        <f>J71/9</f>
        <v>1450</v>
      </c>
      <c r="K72" s="52">
        <f>K71/9</f>
        <v>668.88888888888891</v>
      </c>
      <c r="L72" s="22">
        <f>L71/9</f>
        <v>668.88888888888891</v>
      </c>
      <c r="M72" s="19"/>
    </row>
    <row r="73" spans="1:13" x14ac:dyDescent="0.25">
      <c r="A73" s="19">
        <v>7</v>
      </c>
      <c r="B73" s="104" t="s">
        <v>39</v>
      </c>
      <c r="C73" s="73" t="s">
        <v>40</v>
      </c>
      <c r="D73" s="19" t="s">
        <v>165</v>
      </c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19"/>
      <c r="B74" s="105"/>
      <c r="C74" s="73">
        <v>22</v>
      </c>
      <c r="D74" s="19">
        <v>114</v>
      </c>
      <c r="E74" s="19"/>
      <c r="F74" s="19">
        <v>380</v>
      </c>
      <c r="G74" s="19"/>
      <c r="H74" s="19">
        <v>97</v>
      </c>
      <c r="I74" s="110" t="s">
        <v>423</v>
      </c>
      <c r="J74" s="19">
        <v>510</v>
      </c>
      <c r="K74" s="19">
        <v>169</v>
      </c>
      <c r="L74" s="19">
        <v>114</v>
      </c>
      <c r="M74" s="19"/>
    </row>
    <row r="75" spans="1:13" x14ac:dyDescent="0.25">
      <c r="A75" s="19"/>
      <c r="B75" s="105"/>
      <c r="C75" s="73">
        <v>24</v>
      </c>
      <c r="D75" s="19">
        <v>114</v>
      </c>
      <c r="E75" s="19"/>
      <c r="F75" s="19">
        <v>380</v>
      </c>
      <c r="G75" s="19"/>
      <c r="H75" s="19">
        <v>97</v>
      </c>
      <c r="I75" s="111"/>
      <c r="J75" s="19">
        <v>510</v>
      </c>
      <c r="K75" s="19">
        <v>208</v>
      </c>
      <c r="L75" s="19">
        <v>114</v>
      </c>
      <c r="M75" s="107" t="s">
        <v>404</v>
      </c>
    </row>
    <row r="76" spans="1:13" x14ac:dyDescent="0.25">
      <c r="A76" s="19"/>
      <c r="B76" s="105"/>
      <c r="C76" s="73">
        <v>26</v>
      </c>
      <c r="D76" s="19">
        <v>114</v>
      </c>
      <c r="E76" s="19"/>
      <c r="F76" s="19">
        <v>380</v>
      </c>
      <c r="G76" s="19"/>
      <c r="H76" s="19">
        <v>111</v>
      </c>
      <c r="I76" s="111"/>
      <c r="J76" s="19">
        <v>540</v>
      </c>
      <c r="K76" s="19">
        <v>208</v>
      </c>
      <c r="L76" s="19">
        <v>114</v>
      </c>
      <c r="M76" s="108"/>
    </row>
    <row r="77" spans="1:13" x14ac:dyDescent="0.25">
      <c r="A77" s="19"/>
      <c r="B77" s="105"/>
      <c r="C77" s="73">
        <v>28</v>
      </c>
      <c r="D77" s="19">
        <v>114</v>
      </c>
      <c r="E77" s="19"/>
      <c r="F77" s="19">
        <v>380</v>
      </c>
      <c r="G77" s="19"/>
      <c r="H77" s="19">
        <v>111</v>
      </c>
      <c r="I77" s="111"/>
      <c r="J77" s="19">
        <v>540</v>
      </c>
      <c r="K77" s="19">
        <v>208</v>
      </c>
      <c r="L77" s="19">
        <v>114</v>
      </c>
      <c r="M77" s="108"/>
    </row>
    <row r="78" spans="1:13" x14ac:dyDescent="0.25">
      <c r="A78" s="19"/>
      <c r="B78" s="105"/>
      <c r="C78" s="73">
        <v>30</v>
      </c>
      <c r="D78" s="19">
        <v>154</v>
      </c>
      <c r="E78" s="19"/>
      <c r="F78" s="19">
        <v>410</v>
      </c>
      <c r="G78" s="19"/>
      <c r="H78" s="19">
        <v>111</v>
      </c>
      <c r="I78" s="111"/>
      <c r="J78" s="19">
        <v>560</v>
      </c>
      <c r="K78" s="19">
        <v>240</v>
      </c>
      <c r="L78" s="19">
        <v>154</v>
      </c>
      <c r="M78" s="108"/>
    </row>
    <row r="79" spans="1:13" x14ac:dyDescent="0.25">
      <c r="A79" s="19"/>
      <c r="B79" s="105"/>
      <c r="C79" s="73">
        <v>32</v>
      </c>
      <c r="D79" s="19">
        <v>154</v>
      </c>
      <c r="E79" s="19"/>
      <c r="F79" s="19">
        <v>410</v>
      </c>
      <c r="G79" s="19"/>
      <c r="H79" s="19">
        <v>126</v>
      </c>
      <c r="I79" s="111"/>
      <c r="J79" s="19">
        <v>560</v>
      </c>
      <c r="K79" s="19">
        <v>240</v>
      </c>
      <c r="L79" s="19">
        <v>154</v>
      </c>
      <c r="M79" s="108"/>
    </row>
    <row r="80" spans="1:13" x14ac:dyDescent="0.25">
      <c r="A80" s="19"/>
      <c r="B80" s="105"/>
      <c r="C80" s="73">
        <v>34</v>
      </c>
      <c r="D80" s="19">
        <v>154</v>
      </c>
      <c r="E80" s="19"/>
      <c r="F80" s="19">
        <v>410</v>
      </c>
      <c r="G80" s="19"/>
      <c r="H80" s="19">
        <v>126</v>
      </c>
      <c r="I80" s="111"/>
      <c r="J80" s="19">
        <v>560</v>
      </c>
      <c r="K80" s="19">
        <v>240</v>
      </c>
      <c r="L80" s="19">
        <v>154</v>
      </c>
      <c r="M80" s="108"/>
    </row>
    <row r="81" spans="1:13" x14ac:dyDescent="0.25">
      <c r="A81" s="19"/>
      <c r="B81" s="105"/>
      <c r="C81" s="73">
        <v>36</v>
      </c>
      <c r="D81" s="19">
        <v>321</v>
      </c>
      <c r="E81" s="19"/>
      <c r="F81" s="19">
        <v>410</v>
      </c>
      <c r="G81" s="19"/>
      <c r="H81" s="19">
        <v>126</v>
      </c>
      <c r="I81" s="111"/>
      <c r="J81" s="19">
        <v>560</v>
      </c>
      <c r="K81" s="19">
        <v>273</v>
      </c>
      <c r="L81" s="19">
        <v>321</v>
      </c>
      <c r="M81" s="108"/>
    </row>
    <row r="82" spans="1:13" x14ac:dyDescent="0.25">
      <c r="A82" s="19"/>
      <c r="B82" s="105"/>
      <c r="C82" s="73">
        <v>38</v>
      </c>
      <c r="D82" s="19">
        <v>321</v>
      </c>
      <c r="E82" s="19"/>
      <c r="F82" s="19">
        <v>410</v>
      </c>
      <c r="G82" s="19"/>
      <c r="H82" s="19">
        <v>0</v>
      </c>
      <c r="I82" s="111"/>
      <c r="J82" s="19">
        <v>950</v>
      </c>
      <c r="K82" s="19">
        <v>273</v>
      </c>
      <c r="L82" s="19">
        <v>321</v>
      </c>
      <c r="M82" s="108"/>
    </row>
    <row r="83" spans="1:13" x14ac:dyDescent="0.25">
      <c r="A83" s="19"/>
      <c r="B83" s="105"/>
      <c r="C83" s="73">
        <v>40</v>
      </c>
      <c r="D83" s="19">
        <v>321</v>
      </c>
      <c r="E83" s="19"/>
      <c r="F83" s="19">
        <v>430</v>
      </c>
      <c r="G83" s="19"/>
      <c r="H83" s="19">
        <v>0</v>
      </c>
      <c r="I83" s="111"/>
      <c r="J83" s="19">
        <v>950</v>
      </c>
      <c r="K83" s="19">
        <v>325</v>
      </c>
      <c r="L83" s="19">
        <v>321</v>
      </c>
      <c r="M83" s="108"/>
    </row>
    <row r="84" spans="1:13" x14ac:dyDescent="0.25">
      <c r="A84" s="19"/>
      <c r="B84" s="106"/>
      <c r="C84" s="73">
        <v>42</v>
      </c>
      <c r="D84" s="19">
        <v>321</v>
      </c>
      <c r="E84" s="19"/>
      <c r="F84" s="19">
        <v>430</v>
      </c>
      <c r="G84" s="19"/>
      <c r="H84" s="19">
        <v>0</v>
      </c>
      <c r="I84" s="112"/>
      <c r="J84" s="19">
        <v>950</v>
      </c>
      <c r="K84" s="19">
        <v>345</v>
      </c>
      <c r="L84" s="19">
        <v>321</v>
      </c>
      <c r="M84" s="108"/>
    </row>
    <row r="85" spans="1:13" x14ac:dyDescent="0.25">
      <c r="A85" s="2" t="s">
        <v>41</v>
      </c>
      <c r="B85" s="2" t="s">
        <v>28</v>
      </c>
      <c r="C85" s="73"/>
      <c r="D85" s="2">
        <f>SUM(D73:D84)</f>
        <v>2202</v>
      </c>
      <c r="E85" s="19"/>
      <c r="F85" s="2">
        <f>SUM(F74:F84)</f>
        <v>4430</v>
      </c>
      <c r="G85" s="19"/>
      <c r="H85" s="19">
        <v>0</v>
      </c>
      <c r="I85" s="19"/>
      <c r="J85" s="2">
        <f>SUM(J74:J84)</f>
        <v>7190</v>
      </c>
      <c r="K85" s="2">
        <f>SUM(K74:K84)</f>
        <v>2729</v>
      </c>
      <c r="L85" s="2">
        <f>SUM(L73:L84)</f>
        <v>2202</v>
      </c>
      <c r="M85" s="109"/>
    </row>
    <row r="86" spans="1:13" x14ac:dyDescent="0.25">
      <c r="A86" s="2"/>
      <c r="B86" s="15" t="s">
        <v>431</v>
      </c>
      <c r="C86" s="73"/>
      <c r="D86" s="52">
        <f>D85/11</f>
        <v>200.18181818181819</v>
      </c>
      <c r="E86" s="19"/>
      <c r="F86" s="22">
        <f>F85/11</f>
        <v>402.72727272727275</v>
      </c>
      <c r="G86" s="19"/>
      <c r="H86" s="19">
        <v>0</v>
      </c>
      <c r="I86" s="19"/>
      <c r="J86" s="22">
        <f>J85/11</f>
        <v>653.63636363636363</v>
      </c>
      <c r="K86" s="22">
        <f>K85/11</f>
        <v>248.09090909090909</v>
      </c>
      <c r="L86" s="52">
        <f>L85/11</f>
        <v>200.18181818181819</v>
      </c>
      <c r="M86" s="19"/>
    </row>
    <row r="87" spans="1:13" ht="30" customHeight="1" x14ac:dyDescent="0.25">
      <c r="A87" s="19">
        <v>8</v>
      </c>
      <c r="B87" s="110" t="s">
        <v>64</v>
      </c>
      <c r="C87" s="73" t="s">
        <v>25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9"/>
      <c r="B88" s="111"/>
      <c r="C88" s="73">
        <v>20</v>
      </c>
      <c r="D88" s="113" t="s">
        <v>406</v>
      </c>
      <c r="E88" s="19"/>
      <c r="F88" s="19">
        <v>1580</v>
      </c>
      <c r="G88" s="19"/>
      <c r="H88" s="19">
        <v>1394</v>
      </c>
      <c r="I88" s="19">
        <v>1397</v>
      </c>
      <c r="J88" s="19">
        <v>1400</v>
      </c>
      <c r="K88" s="19">
        <v>1538</v>
      </c>
      <c r="L88" s="19">
        <v>1394</v>
      </c>
      <c r="M88" s="19"/>
    </row>
    <row r="89" spans="1:13" x14ac:dyDescent="0.25">
      <c r="A89" s="19"/>
      <c r="B89" s="111"/>
      <c r="C89" s="73">
        <v>22</v>
      </c>
      <c r="D89" s="114"/>
      <c r="E89" s="19"/>
      <c r="F89" s="19">
        <v>1580</v>
      </c>
      <c r="G89" s="19"/>
      <c r="H89" s="19">
        <v>1394</v>
      </c>
      <c r="I89" s="19">
        <v>1397</v>
      </c>
      <c r="J89" s="19">
        <v>1400</v>
      </c>
      <c r="K89" s="19">
        <v>1538</v>
      </c>
      <c r="L89" s="19">
        <v>1394</v>
      </c>
      <c r="M89" s="113" t="s">
        <v>418</v>
      </c>
    </row>
    <row r="90" spans="1:13" x14ac:dyDescent="0.25">
      <c r="A90" s="19"/>
      <c r="B90" s="111"/>
      <c r="C90" s="73">
        <v>24</v>
      </c>
      <c r="D90" s="114"/>
      <c r="E90" s="19"/>
      <c r="F90" s="19">
        <v>1580</v>
      </c>
      <c r="G90" s="19"/>
      <c r="H90" s="19">
        <v>1394</v>
      </c>
      <c r="I90" s="19">
        <v>1397</v>
      </c>
      <c r="J90" s="19">
        <v>1400</v>
      </c>
      <c r="K90" s="19">
        <v>1538</v>
      </c>
      <c r="L90" s="19">
        <v>1394</v>
      </c>
      <c r="M90" s="114"/>
    </row>
    <row r="91" spans="1:13" x14ac:dyDescent="0.25">
      <c r="A91" s="19"/>
      <c r="B91" s="111"/>
      <c r="C91" s="73">
        <v>26</v>
      </c>
      <c r="D91" s="114"/>
      <c r="E91" s="19"/>
      <c r="F91" s="19">
        <v>1680</v>
      </c>
      <c r="G91" s="19"/>
      <c r="H91" s="19">
        <v>1394</v>
      </c>
      <c r="I91" s="19">
        <v>1397</v>
      </c>
      <c r="J91" s="19">
        <v>1400</v>
      </c>
      <c r="K91" s="19">
        <v>1538</v>
      </c>
      <c r="L91" s="19">
        <v>1394</v>
      </c>
      <c r="M91" s="114"/>
    </row>
    <row r="92" spans="1:13" x14ac:dyDescent="0.25">
      <c r="A92" s="19"/>
      <c r="B92" s="111"/>
      <c r="C92" s="73">
        <v>28</v>
      </c>
      <c r="D92" s="114"/>
      <c r="E92" s="19"/>
      <c r="F92" s="19">
        <v>1680</v>
      </c>
      <c r="G92" s="19"/>
      <c r="H92" s="19">
        <v>1394</v>
      </c>
      <c r="I92" s="19">
        <v>1397</v>
      </c>
      <c r="J92" s="19">
        <v>1400</v>
      </c>
      <c r="K92" s="19">
        <v>1538</v>
      </c>
      <c r="L92" s="19">
        <v>1394</v>
      </c>
      <c r="M92" s="114"/>
    </row>
    <row r="93" spans="1:13" x14ac:dyDescent="0.25">
      <c r="A93" s="19"/>
      <c r="B93" s="111"/>
      <c r="C93" s="73">
        <v>30</v>
      </c>
      <c r="D93" s="114"/>
      <c r="E93" s="19"/>
      <c r="F93" s="19">
        <v>1680</v>
      </c>
      <c r="G93" s="19"/>
      <c r="H93" s="19">
        <v>1394</v>
      </c>
      <c r="I93" s="19">
        <v>1397</v>
      </c>
      <c r="J93" s="19">
        <v>1600</v>
      </c>
      <c r="K93" s="19">
        <v>1538</v>
      </c>
      <c r="L93" s="19">
        <v>1394</v>
      </c>
      <c r="M93" s="114"/>
    </row>
    <row r="94" spans="1:13" x14ac:dyDescent="0.25">
      <c r="A94" s="19"/>
      <c r="B94" s="111"/>
      <c r="C94" s="73">
        <v>32</v>
      </c>
      <c r="D94" s="114"/>
      <c r="E94" s="19"/>
      <c r="F94" s="19">
        <v>1680</v>
      </c>
      <c r="G94" s="19"/>
      <c r="H94" s="19">
        <v>1394</v>
      </c>
      <c r="I94" s="19">
        <v>1397</v>
      </c>
      <c r="J94" s="19">
        <v>1600</v>
      </c>
      <c r="K94" s="19">
        <v>1675</v>
      </c>
      <c r="L94" s="19">
        <v>1394</v>
      </c>
      <c r="M94" s="114"/>
    </row>
    <row r="95" spans="1:13" x14ac:dyDescent="0.25">
      <c r="A95" s="19"/>
      <c r="B95" s="111"/>
      <c r="C95" s="73">
        <v>34</v>
      </c>
      <c r="D95" s="114"/>
      <c r="E95" s="19"/>
      <c r="F95" s="19">
        <v>1780</v>
      </c>
      <c r="G95" s="19"/>
      <c r="H95" s="19">
        <v>1394</v>
      </c>
      <c r="I95" s="19">
        <v>1397</v>
      </c>
      <c r="J95" s="19">
        <v>1600</v>
      </c>
      <c r="K95" s="19">
        <v>1675</v>
      </c>
      <c r="L95" s="19">
        <v>1394</v>
      </c>
      <c r="M95" s="114"/>
    </row>
    <row r="96" spans="1:13" x14ac:dyDescent="0.25">
      <c r="A96" s="19"/>
      <c r="B96" s="112"/>
      <c r="C96" s="73">
        <v>36</v>
      </c>
      <c r="D96" s="115"/>
      <c r="E96" s="19"/>
      <c r="F96" s="19">
        <v>1780</v>
      </c>
      <c r="G96" s="19"/>
      <c r="H96" s="19">
        <v>1394</v>
      </c>
      <c r="I96" s="19">
        <v>1397</v>
      </c>
      <c r="J96" s="19">
        <v>1600</v>
      </c>
      <c r="K96" s="19">
        <v>1675</v>
      </c>
      <c r="L96" s="19">
        <v>1394</v>
      </c>
      <c r="M96" s="115"/>
    </row>
    <row r="97" spans="1:13" x14ac:dyDescent="0.25">
      <c r="A97" s="2" t="s">
        <v>42</v>
      </c>
      <c r="B97" s="2" t="s">
        <v>28</v>
      </c>
      <c r="C97" s="73"/>
      <c r="D97" s="19"/>
      <c r="E97" s="19"/>
      <c r="F97" s="2">
        <f>SUM(F88:F96)</f>
        <v>15020</v>
      </c>
      <c r="G97" s="19"/>
      <c r="H97" s="2">
        <f>SUM(H88:H96)</f>
        <v>12546</v>
      </c>
      <c r="I97" s="2">
        <f>SUM(I88:I96)</f>
        <v>12573</v>
      </c>
      <c r="J97" s="2">
        <f>SUM(J88:J96)</f>
        <v>13400</v>
      </c>
      <c r="K97" s="2">
        <f>SUM(K88:K96)</f>
        <v>14253</v>
      </c>
      <c r="L97" s="2">
        <f>SUM(L88:L96)</f>
        <v>12546</v>
      </c>
      <c r="M97" s="19"/>
    </row>
    <row r="98" spans="1:13" x14ac:dyDescent="0.25">
      <c r="A98" s="2"/>
      <c r="B98" s="15" t="s">
        <v>431</v>
      </c>
      <c r="C98" s="73"/>
      <c r="D98" s="19"/>
      <c r="E98" s="19"/>
      <c r="F98" s="22">
        <f>F97/9</f>
        <v>1668.8888888888889</v>
      </c>
      <c r="G98" s="19"/>
      <c r="H98" s="50">
        <f>H97/9</f>
        <v>1394</v>
      </c>
      <c r="I98" s="2">
        <f>I97/9</f>
        <v>1397</v>
      </c>
      <c r="J98" s="22">
        <f>J97/9</f>
        <v>1488.8888888888889</v>
      </c>
      <c r="K98" s="22">
        <f>K97/9</f>
        <v>1583.6666666666667</v>
      </c>
      <c r="L98" s="2">
        <f>L97/9</f>
        <v>1394</v>
      </c>
      <c r="M98" s="19"/>
    </row>
    <row r="99" spans="1:13" x14ac:dyDescent="0.25">
      <c r="A99" s="19">
        <v>9</v>
      </c>
      <c r="B99" s="107" t="s">
        <v>43</v>
      </c>
      <c r="C99" s="73" t="s">
        <v>40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x14ac:dyDescent="0.25">
      <c r="A100" s="19"/>
      <c r="B100" s="108"/>
      <c r="C100" s="73">
        <v>12</v>
      </c>
      <c r="D100" s="19">
        <v>1239</v>
      </c>
      <c r="E100" s="19"/>
      <c r="F100" s="19">
        <v>2350</v>
      </c>
      <c r="G100" s="19"/>
      <c r="H100" s="19">
        <v>1447</v>
      </c>
      <c r="I100" s="19">
        <v>2062</v>
      </c>
      <c r="J100" s="19">
        <v>1550</v>
      </c>
      <c r="K100" s="19">
        <v>629</v>
      </c>
      <c r="L100" s="19">
        <v>629</v>
      </c>
      <c r="M100" s="19"/>
    </row>
    <row r="101" spans="1:13" x14ac:dyDescent="0.25">
      <c r="A101" s="19"/>
      <c r="B101" s="108"/>
      <c r="C101" s="73">
        <v>13</v>
      </c>
      <c r="D101" s="19">
        <v>1239</v>
      </c>
      <c r="E101" s="19"/>
      <c r="F101" s="19">
        <v>2450</v>
      </c>
      <c r="G101" s="19"/>
      <c r="H101" s="19">
        <v>1447</v>
      </c>
      <c r="I101" s="19">
        <v>2062</v>
      </c>
      <c r="J101" s="19">
        <v>1550</v>
      </c>
      <c r="K101" s="19">
        <v>629</v>
      </c>
      <c r="L101" s="19">
        <v>629</v>
      </c>
      <c r="M101" s="113" t="s">
        <v>428</v>
      </c>
    </row>
    <row r="102" spans="1:13" x14ac:dyDescent="0.25">
      <c r="A102" s="19"/>
      <c r="B102" s="108"/>
      <c r="C102" s="73">
        <v>1</v>
      </c>
      <c r="D102" s="19">
        <v>1239</v>
      </c>
      <c r="E102" s="19"/>
      <c r="F102" s="19">
        <v>850</v>
      </c>
      <c r="G102" s="19"/>
      <c r="H102" s="19">
        <v>1447</v>
      </c>
      <c r="I102" s="19">
        <v>2062</v>
      </c>
      <c r="J102" s="19">
        <v>1550</v>
      </c>
      <c r="K102" s="19">
        <v>629</v>
      </c>
      <c r="L102" s="19">
        <v>629</v>
      </c>
      <c r="M102" s="114"/>
    </row>
    <row r="103" spans="1:13" x14ac:dyDescent="0.25">
      <c r="A103" s="19"/>
      <c r="B103" s="108"/>
      <c r="C103" s="73">
        <v>2</v>
      </c>
      <c r="D103" s="19">
        <v>1239</v>
      </c>
      <c r="E103" s="19"/>
      <c r="F103" s="19">
        <v>950</v>
      </c>
      <c r="G103" s="19"/>
      <c r="H103" s="19">
        <v>1447</v>
      </c>
      <c r="I103" s="19">
        <v>2062</v>
      </c>
      <c r="J103" s="19">
        <v>1550</v>
      </c>
      <c r="K103" s="19">
        <v>629</v>
      </c>
      <c r="L103" s="19">
        <v>629</v>
      </c>
      <c r="M103" s="114"/>
    </row>
    <row r="104" spans="1:13" x14ac:dyDescent="0.25">
      <c r="A104" s="19"/>
      <c r="B104" s="108"/>
      <c r="C104" s="73">
        <v>3</v>
      </c>
      <c r="D104" s="19">
        <v>1239</v>
      </c>
      <c r="E104" s="19"/>
      <c r="F104" s="19">
        <v>950</v>
      </c>
      <c r="G104" s="19"/>
      <c r="H104" s="19">
        <v>1447</v>
      </c>
      <c r="I104" s="19">
        <v>2062</v>
      </c>
      <c r="J104" s="19">
        <v>1550</v>
      </c>
      <c r="K104" s="19">
        <v>629</v>
      </c>
      <c r="L104" s="19">
        <v>629</v>
      </c>
      <c r="M104" s="114"/>
    </row>
    <row r="105" spans="1:13" x14ac:dyDescent="0.25">
      <c r="A105" s="19"/>
      <c r="B105" s="108"/>
      <c r="C105" s="73">
        <v>4</v>
      </c>
      <c r="D105" s="19">
        <v>1239</v>
      </c>
      <c r="E105" s="19"/>
      <c r="F105" s="19">
        <v>1050</v>
      </c>
      <c r="G105" s="19"/>
      <c r="H105" s="19">
        <v>1447</v>
      </c>
      <c r="I105" s="19">
        <v>2062</v>
      </c>
      <c r="J105" s="19">
        <v>1550</v>
      </c>
      <c r="K105" s="19">
        <v>629</v>
      </c>
      <c r="L105" s="19">
        <v>629</v>
      </c>
      <c r="M105" s="114"/>
    </row>
    <row r="106" spans="1:13" x14ac:dyDescent="0.25">
      <c r="A106" s="19"/>
      <c r="B106" s="108"/>
      <c r="C106" s="73">
        <v>5</v>
      </c>
      <c r="D106" s="19">
        <v>1239</v>
      </c>
      <c r="E106" s="19"/>
      <c r="F106" s="19">
        <v>1150</v>
      </c>
      <c r="G106" s="19"/>
      <c r="H106" s="19">
        <v>1447</v>
      </c>
      <c r="I106" s="19">
        <v>2062</v>
      </c>
      <c r="J106" s="19">
        <v>1550</v>
      </c>
      <c r="K106" s="19">
        <v>629</v>
      </c>
      <c r="L106" s="19">
        <v>629</v>
      </c>
      <c r="M106" s="114"/>
    </row>
    <row r="107" spans="1:13" x14ac:dyDescent="0.25">
      <c r="A107" s="19"/>
      <c r="B107" s="108"/>
      <c r="C107" s="73">
        <v>6</v>
      </c>
      <c r="D107" s="19">
        <v>1708</v>
      </c>
      <c r="E107" s="19"/>
      <c r="F107" s="19">
        <v>1250</v>
      </c>
      <c r="G107" s="19"/>
      <c r="H107" s="19">
        <v>1792</v>
      </c>
      <c r="I107" s="19">
        <v>2062</v>
      </c>
      <c r="J107" s="19">
        <v>1999</v>
      </c>
      <c r="K107" s="19">
        <v>742</v>
      </c>
      <c r="L107" s="19">
        <v>742</v>
      </c>
      <c r="M107" s="114"/>
    </row>
    <row r="108" spans="1:13" x14ac:dyDescent="0.25">
      <c r="A108" s="19"/>
      <c r="B108" s="108"/>
      <c r="C108" s="73">
        <v>7</v>
      </c>
      <c r="D108" s="19">
        <v>1708</v>
      </c>
      <c r="E108" s="19"/>
      <c r="F108" s="19">
        <v>1850</v>
      </c>
      <c r="G108" s="19"/>
      <c r="H108" s="19">
        <v>1792</v>
      </c>
      <c r="I108" s="19">
        <v>2062</v>
      </c>
      <c r="J108" s="19">
        <v>1999</v>
      </c>
      <c r="K108" s="19">
        <v>742</v>
      </c>
      <c r="L108" s="19">
        <v>742</v>
      </c>
      <c r="M108" s="114"/>
    </row>
    <row r="109" spans="1:13" x14ac:dyDescent="0.25">
      <c r="A109" s="19"/>
      <c r="B109" s="108"/>
      <c r="C109" s="73">
        <v>8</v>
      </c>
      <c r="D109" s="19">
        <v>1708</v>
      </c>
      <c r="E109" s="19"/>
      <c r="F109" s="19">
        <v>1850</v>
      </c>
      <c r="G109" s="19"/>
      <c r="H109" s="19">
        <v>1792</v>
      </c>
      <c r="I109" s="19">
        <v>2062</v>
      </c>
      <c r="J109" s="19">
        <v>1999</v>
      </c>
      <c r="K109" s="19">
        <v>742</v>
      </c>
      <c r="L109" s="19">
        <v>742</v>
      </c>
      <c r="M109" s="114"/>
    </row>
    <row r="110" spans="1:13" x14ac:dyDescent="0.25">
      <c r="A110" s="19"/>
      <c r="B110" s="108"/>
      <c r="C110" s="73">
        <v>9</v>
      </c>
      <c r="D110" s="19">
        <v>1708</v>
      </c>
      <c r="E110" s="19"/>
      <c r="F110" s="19">
        <v>1850</v>
      </c>
      <c r="G110" s="19"/>
      <c r="H110" s="19">
        <v>1792</v>
      </c>
      <c r="I110" s="19">
        <v>2062</v>
      </c>
      <c r="J110" s="19">
        <v>1999</v>
      </c>
      <c r="K110" s="19">
        <v>742</v>
      </c>
      <c r="L110" s="19">
        <v>742</v>
      </c>
      <c r="M110" s="115"/>
    </row>
    <row r="111" spans="1:13" x14ac:dyDescent="0.25">
      <c r="A111" s="19"/>
      <c r="B111" s="108"/>
      <c r="C111" s="73">
        <v>10</v>
      </c>
      <c r="D111" s="19">
        <v>1708</v>
      </c>
      <c r="E111" s="19"/>
      <c r="F111" s="19">
        <v>2350</v>
      </c>
      <c r="G111" s="19"/>
      <c r="H111" s="19">
        <v>1792</v>
      </c>
      <c r="I111" s="19">
        <v>2062</v>
      </c>
      <c r="J111" s="19">
        <v>1999</v>
      </c>
      <c r="K111" s="19">
        <v>742</v>
      </c>
      <c r="L111" s="19">
        <v>742</v>
      </c>
      <c r="M111" s="19"/>
    </row>
    <row r="112" spans="1:13" x14ac:dyDescent="0.25">
      <c r="A112" s="19"/>
      <c r="B112" s="109"/>
      <c r="C112" s="73">
        <v>11</v>
      </c>
      <c r="D112" s="19">
        <v>1708</v>
      </c>
      <c r="E112" s="19"/>
      <c r="F112" s="19">
        <v>2350</v>
      </c>
      <c r="G112" s="19"/>
      <c r="H112" s="19">
        <v>1792</v>
      </c>
      <c r="I112" s="19">
        <v>2062</v>
      </c>
      <c r="J112" s="19">
        <v>1999</v>
      </c>
      <c r="K112" s="19">
        <v>742</v>
      </c>
      <c r="L112" s="19">
        <v>742</v>
      </c>
      <c r="M112" s="19"/>
    </row>
    <row r="113" spans="1:13" x14ac:dyDescent="0.25">
      <c r="A113" s="2" t="s">
        <v>44</v>
      </c>
      <c r="B113" s="2" t="s">
        <v>28</v>
      </c>
      <c r="C113" s="73"/>
      <c r="D113" s="2">
        <f>SUM(D100:D112)</f>
        <v>18921</v>
      </c>
      <c r="E113" s="19"/>
      <c r="F113" s="2">
        <f>SUM(F100:F112)</f>
        <v>21250</v>
      </c>
      <c r="G113" s="19"/>
      <c r="H113" s="2">
        <f>SUM(H100:H112)</f>
        <v>20881</v>
      </c>
      <c r="I113" s="2">
        <f>SUM(I100:I112)</f>
        <v>26806</v>
      </c>
      <c r="J113" s="2">
        <f>SUM(J100:J112)</f>
        <v>22844</v>
      </c>
      <c r="K113" s="50">
        <f>SUM(K100:K112)</f>
        <v>8855</v>
      </c>
      <c r="L113" s="2">
        <f>SUM(L100:L112)</f>
        <v>8855</v>
      </c>
      <c r="M113" s="19"/>
    </row>
    <row r="114" spans="1:13" x14ac:dyDescent="0.25">
      <c r="A114" s="2"/>
      <c r="B114" s="15" t="s">
        <v>431</v>
      </c>
      <c r="C114" s="73"/>
      <c r="D114" s="22">
        <f>D113/13</f>
        <v>1455.4615384615386</v>
      </c>
      <c r="E114" s="19"/>
      <c r="F114" s="22">
        <f>F113/13</f>
        <v>1634.6153846153845</v>
      </c>
      <c r="G114" s="19"/>
      <c r="H114" s="22">
        <f>H113/13</f>
        <v>1606.2307692307693</v>
      </c>
      <c r="I114" s="2">
        <f>I113/13</f>
        <v>2062</v>
      </c>
      <c r="J114" s="22">
        <f>J113/13</f>
        <v>1757.2307692307693</v>
      </c>
      <c r="K114" s="22">
        <f>K113/13</f>
        <v>681.15384615384619</v>
      </c>
      <c r="L114" s="22">
        <f>L113/13</f>
        <v>681.15384615384619</v>
      </c>
      <c r="M114" s="19"/>
    </row>
    <row r="115" spans="1:13" x14ac:dyDescent="0.25">
      <c r="A115" s="19">
        <v>10</v>
      </c>
      <c r="B115" s="104" t="s">
        <v>45</v>
      </c>
      <c r="C115" s="73" t="s">
        <v>46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x14ac:dyDescent="0.25">
      <c r="A116" s="19"/>
      <c r="B116" s="105"/>
      <c r="C116" s="73">
        <v>12</v>
      </c>
      <c r="D116" s="19">
        <v>112</v>
      </c>
      <c r="E116" s="19"/>
      <c r="F116" s="19">
        <v>180</v>
      </c>
      <c r="G116" s="19"/>
      <c r="H116" s="19">
        <v>172</v>
      </c>
      <c r="I116" s="19">
        <v>239</v>
      </c>
      <c r="J116" s="19">
        <v>250</v>
      </c>
      <c r="K116" s="19">
        <v>158</v>
      </c>
      <c r="L116" s="19">
        <v>180</v>
      </c>
      <c r="M116" s="19"/>
    </row>
    <row r="117" spans="1:13" x14ac:dyDescent="0.25">
      <c r="A117" s="19"/>
      <c r="B117" s="105"/>
      <c r="C117" s="73">
        <v>13</v>
      </c>
      <c r="D117" s="19">
        <v>112</v>
      </c>
      <c r="E117" s="19"/>
      <c r="F117" s="19">
        <v>100</v>
      </c>
      <c r="G117" s="19"/>
      <c r="H117" s="19">
        <v>172</v>
      </c>
      <c r="I117" s="19">
        <v>239</v>
      </c>
      <c r="J117" s="19">
        <v>250</v>
      </c>
      <c r="K117" s="19">
        <v>158</v>
      </c>
      <c r="L117" s="19">
        <v>100</v>
      </c>
      <c r="M117" s="19"/>
    </row>
    <row r="118" spans="1:13" x14ac:dyDescent="0.25">
      <c r="A118" s="19"/>
      <c r="B118" s="105"/>
      <c r="C118" s="73">
        <v>1</v>
      </c>
      <c r="D118" s="19">
        <v>139</v>
      </c>
      <c r="E118" s="19"/>
      <c r="F118" s="19">
        <v>100</v>
      </c>
      <c r="G118" s="19"/>
      <c r="H118" s="19">
        <v>172</v>
      </c>
      <c r="I118" s="19">
        <v>200</v>
      </c>
      <c r="J118" s="19">
        <v>250</v>
      </c>
      <c r="K118" s="19">
        <v>158</v>
      </c>
      <c r="L118" s="19">
        <v>100</v>
      </c>
      <c r="M118" s="113" t="s">
        <v>415</v>
      </c>
    </row>
    <row r="119" spans="1:13" x14ac:dyDescent="0.25">
      <c r="A119" s="19"/>
      <c r="B119" s="105"/>
      <c r="C119" s="73">
        <v>2</v>
      </c>
      <c r="D119" s="19">
        <v>139</v>
      </c>
      <c r="E119" s="19"/>
      <c r="F119" s="19">
        <v>100</v>
      </c>
      <c r="G119" s="19"/>
      <c r="H119" s="19">
        <v>172</v>
      </c>
      <c r="I119" s="19">
        <v>200</v>
      </c>
      <c r="J119" s="19">
        <v>250</v>
      </c>
      <c r="K119" s="19">
        <v>158</v>
      </c>
      <c r="L119" s="19">
        <v>100</v>
      </c>
      <c r="M119" s="114"/>
    </row>
    <row r="120" spans="1:13" x14ac:dyDescent="0.25">
      <c r="A120" s="19"/>
      <c r="B120" s="105"/>
      <c r="C120" s="73">
        <v>3</v>
      </c>
      <c r="D120" s="19">
        <v>139</v>
      </c>
      <c r="E120" s="19"/>
      <c r="F120" s="19">
        <v>100</v>
      </c>
      <c r="G120" s="19"/>
      <c r="H120" s="19">
        <v>172</v>
      </c>
      <c r="I120" s="19">
        <v>200</v>
      </c>
      <c r="J120" s="19">
        <v>250</v>
      </c>
      <c r="K120" s="19">
        <v>158</v>
      </c>
      <c r="L120" s="19">
        <v>100</v>
      </c>
      <c r="M120" s="114"/>
    </row>
    <row r="121" spans="1:13" x14ac:dyDescent="0.25">
      <c r="A121" s="19"/>
      <c r="B121" s="105"/>
      <c r="C121" s="73">
        <v>4</v>
      </c>
      <c r="D121" s="19">
        <v>139</v>
      </c>
      <c r="E121" s="19"/>
      <c r="F121" s="19">
        <v>150</v>
      </c>
      <c r="G121" s="19"/>
      <c r="H121" s="19">
        <v>172</v>
      </c>
      <c r="I121" s="19">
        <v>200</v>
      </c>
      <c r="J121" s="19">
        <v>250</v>
      </c>
      <c r="K121" s="19">
        <v>158</v>
      </c>
      <c r="L121" s="19">
        <v>150</v>
      </c>
      <c r="M121" s="114"/>
    </row>
    <row r="122" spans="1:13" x14ac:dyDescent="0.25">
      <c r="A122" s="19"/>
      <c r="B122" s="105"/>
      <c r="C122" s="73">
        <v>5</v>
      </c>
      <c r="D122" s="19">
        <v>139</v>
      </c>
      <c r="E122" s="19"/>
      <c r="F122" s="19">
        <v>150</v>
      </c>
      <c r="G122" s="19"/>
      <c r="H122" s="19">
        <v>172</v>
      </c>
      <c r="I122" s="19">
        <v>200</v>
      </c>
      <c r="J122" s="19">
        <v>250</v>
      </c>
      <c r="K122" s="19">
        <v>158</v>
      </c>
      <c r="L122" s="19">
        <v>150</v>
      </c>
      <c r="M122" s="114"/>
    </row>
    <row r="123" spans="1:13" x14ac:dyDescent="0.25">
      <c r="A123" s="19"/>
      <c r="B123" s="105"/>
      <c r="C123" s="73">
        <v>6</v>
      </c>
      <c r="D123" s="19">
        <v>139</v>
      </c>
      <c r="E123" s="19"/>
      <c r="F123" s="19">
        <v>150</v>
      </c>
      <c r="G123" s="19"/>
      <c r="H123" s="19">
        <v>172</v>
      </c>
      <c r="I123" s="19">
        <v>200</v>
      </c>
      <c r="J123" s="19">
        <v>300</v>
      </c>
      <c r="K123" s="19">
        <v>158</v>
      </c>
      <c r="L123" s="19">
        <v>150</v>
      </c>
      <c r="M123" s="114"/>
    </row>
    <row r="124" spans="1:13" x14ac:dyDescent="0.25">
      <c r="A124" s="19"/>
      <c r="B124" s="105"/>
      <c r="C124" s="73">
        <v>7</v>
      </c>
      <c r="D124" s="19">
        <v>196</v>
      </c>
      <c r="E124" s="19"/>
      <c r="F124" s="19">
        <v>180</v>
      </c>
      <c r="G124" s="19"/>
      <c r="H124" s="19">
        <v>172</v>
      </c>
      <c r="I124" s="19">
        <v>293</v>
      </c>
      <c r="J124" s="19">
        <v>300</v>
      </c>
      <c r="K124" s="19">
        <v>225</v>
      </c>
      <c r="L124" s="19">
        <v>180</v>
      </c>
      <c r="M124" s="114"/>
    </row>
    <row r="125" spans="1:13" x14ac:dyDescent="0.25">
      <c r="A125" s="19"/>
      <c r="B125" s="105"/>
      <c r="C125" s="73">
        <v>8</v>
      </c>
      <c r="D125" s="19">
        <v>196</v>
      </c>
      <c r="E125" s="19"/>
      <c r="F125" s="19">
        <v>180</v>
      </c>
      <c r="G125" s="19"/>
      <c r="H125" s="19">
        <v>172</v>
      </c>
      <c r="I125" s="19">
        <v>293</v>
      </c>
      <c r="J125" s="19">
        <v>300</v>
      </c>
      <c r="K125" s="19">
        <v>225</v>
      </c>
      <c r="L125" s="19">
        <v>180</v>
      </c>
      <c r="M125" s="114"/>
    </row>
    <row r="126" spans="1:13" x14ac:dyDescent="0.25">
      <c r="A126" s="19"/>
      <c r="B126" s="105"/>
      <c r="C126" s="73">
        <v>9</v>
      </c>
      <c r="D126" s="19">
        <v>196</v>
      </c>
      <c r="E126" s="19"/>
      <c r="F126" s="19">
        <v>180</v>
      </c>
      <c r="G126" s="19"/>
      <c r="H126" s="19">
        <v>172</v>
      </c>
      <c r="I126" s="19">
        <v>293</v>
      </c>
      <c r="J126" s="19">
        <v>300</v>
      </c>
      <c r="K126" s="19">
        <v>225</v>
      </c>
      <c r="L126" s="19">
        <v>180</v>
      </c>
      <c r="M126" s="115"/>
    </row>
    <row r="127" spans="1:13" x14ac:dyDescent="0.25">
      <c r="A127" s="19"/>
      <c r="B127" s="105"/>
      <c r="C127" s="73">
        <v>10</v>
      </c>
      <c r="D127" s="19">
        <v>196</v>
      </c>
      <c r="E127" s="19"/>
      <c r="F127" s="19">
        <v>180</v>
      </c>
      <c r="G127" s="19"/>
      <c r="H127" s="19">
        <v>172</v>
      </c>
      <c r="I127" s="19">
        <v>293</v>
      </c>
      <c r="J127" s="19">
        <v>300</v>
      </c>
      <c r="K127" s="19">
        <v>235</v>
      </c>
      <c r="L127" s="19">
        <v>180</v>
      </c>
      <c r="M127" s="19"/>
    </row>
    <row r="128" spans="1:13" x14ac:dyDescent="0.25">
      <c r="A128" s="19"/>
      <c r="B128" s="106"/>
      <c r="C128" s="73">
        <v>11</v>
      </c>
      <c r="D128" s="19">
        <v>196</v>
      </c>
      <c r="E128" s="19"/>
      <c r="F128" s="19">
        <v>180</v>
      </c>
      <c r="G128" s="19"/>
      <c r="H128" s="19">
        <v>172</v>
      </c>
      <c r="I128" s="19">
        <v>293</v>
      </c>
      <c r="J128" s="19">
        <v>300</v>
      </c>
      <c r="K128" s="19">
        <v>235</v>
      </c>
      <c r="L128" s="19">
        <v>180</v>
      </c>
      <c r="M128" s="19"/>
    </row>
    <row r="129" spans="1:13" x14ac:dyDescent="0.25">
      <c r="A129" s="2" t="s">
        <v>47</v>
      </c>
      <c r="B129" s="7" t="s">
        <v>28</v>
      </c>
      <c r="C129" s="70"/>
      <c r="D129" s="2">
        <f>SUM(D116:D128)</f>
        <v>2038</v>
      </c>
      <c r="E129" s="19"/>
      <c r="F129" s="2">
        <f>SUM(F116:F128)</f>
        <v>1930</v>
      </c>
      <c r="G129" s="19"/>
      <c r="H129" s="2">
        <f>SUM(H116:H128)</f>
        <v>2236</v>
      </c>
      <c r="I129" s="2">
        <f>SUM(I116:I128)</f>
        <v>3143</v>
      </c>
      <c r="J129" s="2">
        <f>SUM(J116:J128)</f>
        <v>3550</v>
      </c>
      <c r="K129" s="2">
        <f>SUM(K116:K128)</f>
        <v>2409</v>
      </c>
      <c r="L129" s="2">
        <f>SUM(L116:L128)</f>
        <v>1930</v>
      </c>
      <c r="M129" s="19"/>
    </row>
    <row r="130" spans="1:13" x14ac:dyDescent="0.25">
      <c r="A130" s="2"/>
      <c r="B130" s="23" t="s">
        <v>431</v>
      </c>
      <c r="C130" s="70"/>
      <c r="D130" s="22">
        <f>D129/13</f>
        <v>156.76923076923077</v>
      </c>
      <c r="E130" s="19"/>
      <c r="F130" s="52">
        <f>F129/13</f>
        <v>148.46153846153845</v>
      </c>
      <c r="G130" s="19"/>
      <c r="H130" s="2">
        <f>H129/13</f>
        <v>172</v>
      </c>
      <c r="I130" s="22">
        <f>I129/13</f>
        <v>241.76923076923077</v>
      </c>
      <c r="J130" s="22">
        <f>J129/13</f>
        <v>273.07692307692309</v>
      </c>
      <c r="K130" s="22">
        <f>K129/13</f>
        <v>185.30769230769232</v>
      </c>
      <c r="L130" s="22">
        <f>L129/13</f>
        <v>148.46153846153845</v>
      </c>
      <c r="M130" s="19"/>
    </row>
    <row r="131" spans="1:13" x14ac:dyDescent="0.25">
      <c r="A131" s="19">
        <v>11</v>
      </c>
      <c r="B131" s="104" t="s">
        <v>48</v>
      </c>
      <c r="C131" s="74" t="s">
        <v>40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x14ac:dyDescent="0.25">
      <c r="A132" s="19"/>
      <c r="B132" s="105"/>
      <c r="C132" s="73">
        <v>22</v>
      </c>
      <c r="D132" s="19">
        <v>335</v>
      </c>
      <c r="E132" s="19"/>
      <c r="F132" s="19">
        <v>800</v>
      </c>
      <c r="G132" s="19"/>
      <c r="H132" s="19">
        <v>0</v>
      </c>
      <c r="I132" s="19">
        <v>1024</v>
      </c>
      <c r="J132" s="19">
        <v>980</v>
      </c>
      <c r="K132" s="19">
        <v>1035</v>
      </c>
      <c r="L132" s="19">
        <v>335</v>
      </c>
      <c r="M132" s="19"/>
    </row>
    <row r="133" spans="1:13" x14ac:dyDescent="0.25">
      <c r="A133" s="19"/>
      <c r="B133" s="105"/>
      <c r="C133" s="73">
        <v>24</v>
      </c>
      <c r="D133" s="19">
        <v>348</v>
      </c>
      <c r="E133" s="19"/>
      <c r="F133" s="19">
        <v>800</v>
      </c>
      <c r="G133" s="19"/>
      <c r="H133" s="19">
        <v>0</v>
      </c>
      <c r="I133" s="19">
        <v>1117</v>
      </c>
      <c r="J133" s="19">
        <v>980</v>
      </c>
      <c r="K133" s="19">
        <v>1380</v>
      </c>
      <c r="L133" s="19">
        <v>348</v>
      </c>
      <c r="M133" s="107" t="s">
        <v>404</v>
      </c>
    </row>
    <row r="134" spans="1:13" x14ac:dyDescent="0.25">
      <c r="A134" s="19"/>
      <c r="B134" s="105"/>
      <c r="C134" s="73">
        <v>26</v>
      </c>
      <c r="D134" s="19">
        <v>348</v>
      </c>
      <c r="E134" s="19"/>
      <c r="F134" s="19">
        <v>800</v>
      </c>
      <c r="G134" s="19"/>
      <c r="H134" s="19">
        <v>0</v>
      </c>
      <c r="I134" s="19">
        <v>1210</v>
      </c>
      <c r="J134" s="19">
        <v>980</v>
      </c>
      <c r="K134" s="19">
        <v>1380</v>
      </c>
      <c r="L134" s="19">
        <v>348</v>
      </c>
      <c r="M134" s="108"/>
    </row>
    <row r="135" spans="1:13" x14ac:dyDescent="0.25">
      <c r="A135" s="19"/>
      <c r="B135" s="105"/>
      <c r="C135" s="73">
        <v>28</v>
      </c>
      <c r="D135" s="19">
        <v>348</v>
      </c>
      <c r="E135" s="19"/>
      <c r="F135" s="19">
        <v>950</v>
      </c>
      <c r="G135" s="19"/>
      <c r="H135" s="19">
        <v>0</v>
      </c>
      <c r="I135" s="19">
        <v>1303</v>
      </c>
      <c r="J135" s="19">
        <v>980</v>
      </c>
      <c r="K135" s="19">
        <v>1932</v>
      </c>
      <c r="L135" s="19">
        <v>348</v>
      </c>
      <c r="M135" s="108"/>
    </row>
    <row r="136" spans="1:13" x14ac:dyDescent="0.25">
      <c r="A136" s="19"/>
      <c r="B136" s="105"/>
      <c r="C136" s="73">
        <v>30</v>
      </c>
      <c r="D136" s="19">
        <v>536</v>
      </c>
      <c r="E136" s="19"/>
      <c r="F136" s="19">
        <v>950</v>
      </c>
      <c r="G136" s="19"/>
      <c r="H136" s="19">
        <v>0</v>
      </c>
      <c r="I136" s="19">
        <v>1397</v>
      </c>
      <c r="J136" s="19">
        <v>980</v>
      </c>
      <c r="K136" s="19">
        <v>1932</v>
      </c>
      <c r="L136" s="19">
        <v>536</v>
      </c>
      <c r="M136" s="108"/>
    </row>
    <row r="137" spans="1:13" x14ac:dyDescent="0.25">
      <c r="A137" s="19"/>
      <c r="B137" s="105"/>
      <c r="C137" s="73">
        <v>32</v>
      </c>
      <c r="D137" s="19">
        <v>536</v>
      </c>
      <c r="E137" s="19"/>
      <c r="F137" s="19">
        <v>950</v>
      </c>
      <c r="G137" s="19"/>
      <c r="H137" s="19">
        <v>0</v>
      </c>
      <c r="I137" s="19">
        <v>1490</v>
      </c>
      <c r="J137" s="19">
        <v>1400</v>
      </c>
      <c r="K137" s="19">
        <v>1932</v>
      </c>
      <c r="L137" s="19">
        <v>536</v>
      </c>
      <c r="M137" s="108"/>
    </row>
    <row r="138" spans="1:13" x14ac:dyDescent="0.25">
      <c r="A138" s="19"/>
      <c r="B138" s="105"/>
      <c r="C138" s="73">
        <v>34</v>
      </c>
      <c r="D138" s="19">
        <v>536</v>
      </c>
      <c r="E138" s="19"/>
      <c r="F138" s="19">
        <v>950</v>
      </c>
      <c r="G138" s="19"/>
      <c r="H138" s="19">
        <v>0</v>
      </c>
      <c r="I138" s="19">
        <v>1583</v>
      </c>
      <c r="J138" s="19">
        <v>1400</v>
      </c>
      <c r="K138" s="19">
        <v>1932</v>
      </c>
      <c r="L138" s="19">
        <v>536</v>
      </c>
      <c r="M138" s="108"/>
    </row>
    <row r="139" spans="1:13" x14ac:dyDescent="0.25">
      <c r="A139" s="19"/>
      <c r="B139" s="106"/>
      <c r="C139" s="73">
        <v>36</v>
      </c>
      <c r="D139" s="19">
        <v>603</v>
      </c>
      <c r="E139" s="19"/>
      <c r="F139" s="19">
        <v>950</v>
      </c>
      <c r="G139" s="19"/>
      <c r="H139" s="19">
        <v>0</v>
      </c>
      <c r="I139" s="19">
        <v>1676</v>
      </c>
      <c r="J139" s="19">
        <v>1400</v>
      </c>
      <c r="K139" s="19">
        <v>1932</v>
      </c>
      <c r="L139" s="19">
        <v>603</v>
      </c>
      <c r="M139" s="108"/>
    </row>
    <row r="140" spans="1:13" s="1" customFormat="1" x14ac:dyDescent="0.25">
      <c r="A140" s="2" t="s">
        <v>65</v>
      </c>
      <c r="B140" s="7" t="s">
        <v>28</v>
      </c>
      <c r="C140" s="7"/>
      <c r="D140" s="2">
        <f>SUM(D132:D139)</f>
        <v>3590</v>
      </c>
      <c r="E140" s="2"/>
      <c r="F140" s="2">
        <f>SUM(F132:F139)</f>
        <v>7150</v>
      </c>
      <c r="G140" s="2"/>
      <c r="H140" s="2">
        <v>0</v>
      </c>
      <c r="I140" s="2">
        <f>SUM(I132:I139)</f>
        <v>10800</v>
      </c>
      <c r="J140" s="2">
        <f>SUM(J132:J139)</f>
        <v>9100</v>
      </c>
      <c r="K140" s="2">
        <f>SUM(K132:K139)</f>
        <v>13455</v>
      </c>
      <c r="L140" s="2">
        <f>SUM(L132:L139)</f>
        <v>3590</v>
      </c>
      <c r="M140" s="109"/>
    </row>
    <row r="141" spans="1:13" s="1" customFormat="1" x14ac:dyDescent="0.25">
      <c r="A141" s="2"/>
      <c r="B141" s="23" t="s">
        <v>431</v>
      </c>
      <c r="C141" s="7"/>
      <c r="D141" s="50">
        <f>D140/8</f>
        <v>448.75</v>
      </c>
      <c r="E141" s="2"/>
      <c r="F141" s="2">
        <f>F140/8</f>
        <v>893.75</v>
      </c>
      <c r="G141" s="2"/>
      <c r="H141" s="2">
        <v>0</v>
      </c>
      <c r="I141" s="2">
        <f>I140/8</f>
        <v>1350</v>
      </c>
      <c r="J141" s="2">
        <f>J140/8</f>
        <v>1137.5</v>
      </c>
      <c r="K141" s="2">
        <f>K140/8</f>
        <v>1681.875</v>
      </c>
      <c r="L141" s="2">
        <f>L140/8</f>
        <v>448.75</v>
      </c>
      <c r="M141" s="2"/>
    </row>
    <row r="142" spans="1:13" x14ac:dyDescent="0.25">
      <c r="A142" s="19">
        <v>12</v>
      </c>
      <c r="B142" s="110" t="s">
        <v>49</v>
      </c>
      <c r="C142" s="74" t="s">
        <v>46</v>
      </c>
      <c r="D142" s="82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x14ac:dyDescent="0.25">
      <c r="A143" s="19"/>
      <c r="B143" s="111"/>
      <c r="C143" s="73">
        <v>12</v>
      </c>
      <c r="D143" s="19">
        <v>603</v>
      </c>
      <c r="E143" s="19"/>
      <c r="F143" s="19">
        <v>850</v>
      </c>
      <c r="G143" s="19"/>
      <c r="H143" s="19">
        <v>635</v>
      </c>
      <c r="I143" s="19">
        <v>1929</v>
      </c>
      <c r="J143" s="19">
        <v>800</v>
      </c>
      <c r="K143" s="19">
        <v>575</v>
      </c>
      <c r="L143" s="19">
        <v>575</v>
      </c>
      <c r="M143" s="19"/>
    </row>
    <row r="144" spans="1:13" x14ac:dyDescent="0.25">
      <c r="A144" s="19"/>
      <c r="B144" s="111"/>
      <c r="C144" s="73">
        <v>13</v>
      </c>
      <c r="D144" s="19">
        <v>603</v>
      </c>
      <c r="E144" s="19"/>
      <c r="F144" s="19">
        <v>850</v>
      </c>
      <c r="G144" s="19"/>
      <c r="H144" s="19">
        <v>635</v>
      </c>
      <c r="I144" s="19">
        <v>1929</v>
      </c>
      <c r="J144" s="19">
        <v>800</v>
      </c>
      <c r="K144" s="19">
        <v>575</v>
      </c>
      <c r="L144" s="19">
        <v>575</v>
      </c>
      <c r="M144" s="19"/>
    </row>
    <row r="145" spans="1:13" x14ac:dyDescent="0.25">
      <c r="A145" s="19"/>
      <c r="B145" s="111"/>
      <c r="C145" s="73">
        <v>1</v>
      </c>
      <c r="D145" s="19">
        <v>603</v>
      </c>
      <c r="E145" s="19"/>
      <c r="F145" s="19">
        <v>600</v>
      </c>
      <c r="G145" s="19"/>
      <c r="H145" s="19">
        <v>635</v>
      </c>
      <c r="I145" s="19">
        <v>1929</v>
      </c>
      <c r="J145" s="19">
        <v>800</v>
      </c>
      <c r="K145" s="19">
        <v>598</v>
      </c>
      <c r="L145" s="19">
        <v>598</v>
      </c>
      <c r="M145" s="19"/>
    </row>
    <row r="146" spans="1:13" x14ac:dyDescent="0.25">
      <c r="A146" s="19"/>
      <c r="B146" s="111"/>
      <c r="C146" s="73">
        <v>2</v>
      </c>
      <c r="D146" s="19">
        <v>616</v>
      </c>
      <c r="E146" s="19"/>
      <c r="F146" s="19">
        <v>600</v>
      </c>
      <c r="G146" s="19"/>
      <c r="H146" s="19">
        <v>645</v>
      </c>
      <c r="I146" s="19">
        <v>2062</v>
      </c>
      <c r="J146" s="19">
        <v>800</v>
      </c>
      <c r="K146" s="19">
        <v>618</v>
      </c>
      <c r="L146" s="19">
        <v>618</v>
      </c>
      <c r="M146" s="113" t="s">
        <v>428</v>
      </c>
    </row>
    <row r="147" spans="1:13" x14ac:dyDescent="0.25">
      <c r="A147" s="19"/>
      <c r="B147" s="111"/>
      <c r="C147" s="73">
        <v>3</v>
      </c>
      <c r="D147" s="19">
        <v>616</v>
      </c>
      <c r="E147" s="19"/>
      <c r="F147" s="19">
        <v>600</v>
      </c>
      <c r="G147" s="19"/>
      <c r="H147" s="19">
        <v>645</v>
      </c>
      <c r="I147" s="19">
        <v>2062</v>
      </c>
      <c r="J147" s="19">
        <v>800</v>
      </c>
      <c r="K147" s="19">
        <v>618</v>
      </c>
      <c r="L147" s="19">
        <v>618</v>
      </c>
      <c r="M147" s="114"/>
    </row>
    <row r="148" spans="1:13" x14ac:dyDescent="0.25">
      <c r="A148" s="19"/>
      <c r="B148" s="111"/>
      <c r="C148" s="73">
        <v>4</v>
      </c>
      <c r="D148" s="19">
        <v>616</v>
      </c>
      <c r="E148" s="19"/>
      <c r="F148" s="19">
        <v>600</v>
      </c>
      <c r="G148" s="19"/>
      <c r="H148" s="19">
        <v>645</v>
      </c>
      <c r="I148" s="19">
        <v>2062</v>
      </c>
      <c r="J148" s="19">
        <v>800</v>
      </c>
      <c r="K148" s="19">
        <v>618</v>
      </c>
      <c r="L148" s="19">
        <v>618</v>
      </c>
      <c r="M148" s="114"/>
    </row>
    <row r="149" spans="1:13" x14ac:dyDescent="0.25">
      <c r="A149" s="19"/>
      <c r="B149" s="111"/>
      <c r="C149" s="73">
        <v>5</v>
      </c>
      <c r="D149" s="19">
        <v>616</v>
      </c>
      <c r="E149" s="19"/>
      <c r="F149" s="19">
        <v>600</v>
      </c>
      <c r="G149" s="19"/>
      <c r="H149" s="19">
        <v>645</v>
      </c>
      <c r="I149" s="19">
        <v>2062</v>
      </c>
      <c r="J149" s="19">
        <v>800</v>
      </c>
      <c r="K149" s="19">
        <v>618</v>
      </c>
      <c r="L149" s="19">
        <v>618</v>
      </c>
      <c r="M149" s="114"/>
    </row>
    <row r="150" spans="1:13" x14ac:dyDescent="0.25">
      <c r="A150" s="19"/>
      <c r="B150" s="111"/>
      <c r="C150" s="73">
        <v>6</v>
      </c>
      <c r="D150" s="19">
        <v>749</v>
      </c>
      <c r="E150" s="19"/>
      <c r="F150" s="19">
        <v>850</v>
      </c>
      <c r="G150" s="19"/>
      <c r="H150" s="19">
        <v>899</v>
      </c>
      <c r="I150" s="19">
        <v>2461</v>
      </c>
      <c r="J150" s="19">
        <v>1100</v>
      </c>
      <c r="K150" s="19">
        <v>870</v>
      </c>
      <c r="L150" s="19">
        <v>870</v>
      </c>
      <c r="M150" s="114"/>
    </row>
    <row r="151" spans="1:13" x14ac:dyDescent="0.25">
      <c r="A151" s="19"/>
      <c r="B151" s="111"/>
      <c r="C151" s="73">
        <v>7</v>
      </c>
      <c r="D151" s="19">
        <v>749</v>
      </c>
      <c r="E151" s="19"/>
      <c r="F151" s="19">
        <v>850</v>
      </c>
      <c r="G151" s="19"/>
      <c r="H151" s="19">
        <v>899</v>
      </c>
      <c r="I151" s="19">
        <v>2461</v>
      </c>
      <c r="J151" s="19">
        <v>1100</v>
      </c>
      <c r="K151" s="19">
        <v>870</v>
      </c>
      <c r="L151" s="19">
        <v>870</v>
      </c>
      <c r="M151" s="114"/>
    </row>
    <row r="152" spans="1:13" x14ac:dyDescent="0.25">
      <c r="A152" s="19"/>
      <c r="B152" s="111"/>
      <c r="C152" s="73">
        <v>8</v>
      </c>
      <c r="D152" s="19">
        <v>1005</v>
      </c>
      <c r="E152" s="19"/>
      <c r="F152" s="19">
        <v>850</v>
      </c>
      <c r="G152" s="19"/>
      <c r="H152" s="19">
        <v>899</v>
      </c>
      <c r="I152" s="19">
        <v>2461</v>
      </c>
      <c r="J152" s="19">
        <v>1100</v>
      </c>
      <c r="K152" s="19">
        <v>870</v>
      </c>
      <c r="L152" s="19">
        <v>870</v>
      </c>
      <c r="M152" s="114"/>
    </row>
    <row r="153" spans="1:13" x14ac:dyDescent="0.25">
      <c r="A153" s="19"/>
      <c r="B153" s="111"/>
      <c r="C153" s="73">
        <v>9</v>
      </c>
      <c r="D153" s="19">
        <v>1005</v>
      </c>
      <c r="E153" s="19"/>
      <c r="F153" s="19">
        <v>950</v>
      </c>
      <c r="G153" s="19"/>
      <c r="H153" s="19">
        <v>899</v>
      </c>
      <c r="I153" s="19">
        <v>2461</v>
      </c>
      <c r="J153" s="19">
        <v>1100</v>
      </c>
      <c r="K153" s="19">
        <v>985</v>
      </c>
      <c r="L153" s="19">
        <v>985</v>
      </c>
      <c r="M153" s="114"/>
    </row>
    <row r="154" spans="1:13" x14ac:dyDescent="0.25">
      <c r="A154" s="19"/>
      <c r="B154" s="111"/>
      <c r="C154" s="73">
        <v>10</v>
      </c>
      <c r="D154" s="19">
        <v>1005</v>
      </c>
      <c r="E154" s="19"/>
      <c r="F154" s="19">
        <v>950</v>
      </c>
      <c r="G154" s="19"/>
      <c r="H154" s="19">
        <v>899</v>
      </c>
      <c r="I154" s="19">
        <v>1929</v>
      </c>
      <c r="J154" s="19">
        <v>1100</v>
      </c>
      <c r="K154" s="19">
        <v>985</v>
      </c>
      <c r="L154" s="19">
        <v>985</v>
      </c>
      <c r="M154" s="114"/>
    </row>
    <row r="155" spans="1:13" x14ac:dyDescent="0.25">
      <c r="A155" s="19"/>
      <c r="B155" s="112"/>
      <c r="C155" s="73">
        <v>11</v>
      </c>
      <c r="D155" s="19">
        <v>1005</v>
      </c>
      <c r="E155" s="19"/>
      <c r="F155" s="19">
        <v>950</v>
      </c>
      <c r="G155" s="19"/>
      <c r="H155" s="19">
        <v>899</v>
      </c>
      <c r="I155" s="19">
        <v>1929</v>
      </c>
      <c r="J155" s="19">
        <v>1100</v>
      </c>
      <c r="K155" s="19">
        <v>985</v>
      </c>
      <c r="L155" s="19">
        <v>985</v>
      </c>
      <c r="M155" s="115"/>
    </row>
    <row r="156" spans="1:13" s="1" customFormat="1" x14ac:dyDescent="0.25">
      <c r="A156" s="2" t="s">
        <v>50</v>
      </c>
      <c r="B156" s="7" t="s">
        <v>28</v>
      </c>
      <c r="C156" s="8"/>
      <c r="D156" s="2">
        <f>SUM(D143:D155)</f>
        <v>9791</v>
      </c>
      <c r="E156" s="2"/>
      <c r="F156" s="2">
        <f>SUM(F143:F155)</f>
        <v>10100</v>
      </c>
      <c r="G156" s="2"/>
      <c r="H156" s="2">
        <f>SUM(H143:H155)</f>
        <v>9879</v>
      </c>
      <c r="I156" s="2">
        <f>SUM(I143:I155)</f>
        <v>27737</v>
      </c>
      <c r="J156" s="2">
        <f>SUM(J143:J155)</f>
        <v>12200</v>
      </c>
      <c r="K156" s="2">
        <f>SUM(K143:K155)</f>
        <v>9785</v>
      </c>
      <c r="L156" s="2">
        <f>SUM(L143:L155)</f>
        <v>9785</v>
      </c>
      <c r="M156" s="2"/>
    </row>
    <row r="157" spans="1:13" s="1" customFormat="1" x14ac:dyDescent="0.25">
      <c r="A157" s="2"/>
      <c r="B157" s="23" t="s">
        <v>431</v>
      </c>
      <c r="C157" s="8"/>
      <c r="D157" s="22">
        <f>D156/13</f>
        <v>753.15384615384619</v>
      </c>
      <c r="E157" s="2"/>
      <c r="F157" s="22">
        <f>F156/13</f>
        <v>776.92307692307691</v>
      </c>
      <c r="G157" s="2"/>
      <c r="H157" s="22">
        <f>H156/13</f>
        <v>759.92307692307691</v>
      </c>
      <c r="I157" s="22">
        <f>I156/13</f>
        <v>2133.6153846153848</v>
      </c>
      <c r="J157" s="22">
        <f>J156/13</f>
        <v>938.46153846153845</v>
      </c>
      <c r="K157" s="52">
        <f>K156/13</f>
        <v>752.69230769230774</v>
      </c>
      <c r="L157" s="22">
        <f>L156/13</f>
        <v>752.69230769230774</v>
      </c>
      <c r="M157" s="2"/>
    </row>
    <row r="158" spans="1:13" x14ac:dyDescent="0.25">
      <c r="A158" s="19">
        <v>13</v>
      </c>
      <c r="B158" s="104" t="s">
        <v>51</v>
      </c>
      <c r="C158" s="74" t="s">
        <v>40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x14ac:dyDescent="0.25">
      <c r="A159" s="19"/>
      <c r="B159" s="105"/>
      <c r="C159" s="73">
        <v>12</v>
      </c>
      <c r="D159" s="110" t="s">
        <v>406</v>
      </c>
      <c r="E159" s="19"/>
      <c r="F159" s="19">
        <v>1850</v>
      </c>
      <c r="G159" s="19"/>
      <c r="H159" s="19">
        <v>0</v>
      </c>
      <c r="I159" s="19">
        <v>2062</v>
      </c>
      <c r="J159" s="19">
        <v>4500</v>
      </c>
      <c r="K159" s="19">
        <v>800</v>
      </c>
      <c r="L159" s="19"/>
      <c r="M159" s="19"/>
    </row>
    <row r="160" spans="1:13" x14ac:dyDescent="0.25">
      <c r="A160" s="19"/>
      <c r="B160" s="105"/>
      <c r="C160" s="73">
        <v>13</v>
      </c>
      <c r="D160" s="111"/>
      <c r="E160" s="19"/>
      <c r="F160" s="19">
        <v>1850</v>
      </c>
      <c r="G160" s="19"/>
      <c r="H160" s="19">
        <v>0</v>
      </c>
      <c r="I160" s="19">
        <v>2062</v>
      </c>
      <c r="J160" s="19">
        <v>4500</v>
      </c>
      <c r="K160" s="19">
        <v>800</v>
      </c>
      <c r="L160" s="19"/>
      <c r="M160" s="107" t="s">
        <v>428</v>
      </c>
    </row>
    <row r="161" spans="1:13" x14ac:dyDescent="0.25">
      <c r="A161" s="19"/>
      <c r="B161" s="105"/>
      <c r="C161" s="73">
        <v>1</v>
      </c>
      <c r="D161" s="111"/>
      <c r="E161" s="19"/>
      <c r="F161" s="19">
        <v>1350</v>
      </c>
      <c r="G161" s="19"/>
      <c r="H161" s="19">
        <v>0</v>
      </c>
      <c r="I161" s="19">
        <v>2062</v>
      </c>
      <c r="J161" s="19">
        <v>4500</v>
      </c>
      <c r="K161" s="19">
        <v>800</v>
      </c>
      <c r="L161" s="19"/>
      <c r="M161" s="108"/>
    </row>
    <row r="162" spans="1:13" x14ac:dyDescent="0.25">
      <c r="A162" s="19"/>
      <c r="B162" s="105"/>
      <c r="C162" s="73">
        <v>2</v>
      </c>
      <c r="D162" s="111"/>
      <c r="E162" s="19"/>
      <c r="F162" s="19">
        <v>1350</v>
      </c>
      <c r="G162" s="19"/>
      <c r="H162" s="19">
        <v>0</v>
      </c>
      <c r="I162" s="19">
        <v>2062</v>
      </c>
      <c r="J162" s="19">
        <v>4500</v>
      </c>
      <c r="K162" s="19">
        <v>800</v>
      </c>
      <c r="L162" s="19"/>
      <c r="M162" s="108"/>
    </row>
    <row r="163" spans="1:13" x14ac:dyDescent="0.25">
      <c r="A163" s="19"/>
      <c r="B163" s="105"/>
      <c r="C163" s="73">
        <v>3</v>
      </c>
      <c r="D163" s="111"/>
      <c r="E163" s="19"/>
      <c r="F163" s="19">
        <v>1350</v>
      </c>
      <c r="G163" s="19"/>
      <c r="H163" s="19">
        <v>0</v>
      </c>
      <c r="I163" s="19">
        <v>2062</v>
      </c>
      <c r="J163" s="19">
        <v>4500</v>
      </c>
      <c r="K163" s="19">
        <v>800</v>
      </c>
      <c r="L163" s="19"/>
      <c r="M163" s="108"/>
    </row>
    <row r="164" spans="1:13" x14ac:dyDescent="0.25">
      <c r="A164" s="19"/>
      <c r="B164" s="105"/>
      <c r="C164" s="73">
        <v>4</v>
      </c>
      <c r="D164" s="111"/>
      <c r="E164" s="19"/>
      <c r="F164" s="19">
        <v>1350</v>
      </c>
      <c r="G164" s="19"/>
      <c r="H164" s="19">
        <v>0</v>
      </c>
      <c r="I164" s="19">
        <v>2727</v>
      </c>
      <c r="J164" s="19">
        <v>4500</v>
      </c>
      <c r="K164" s="19">
        <v>800</v>
      </c>
      <c r="L164" s="19"/>
      <c r="M164" s="108"/>
    </row>
    <row r="165" spans="1:13" x14ac:dyDescent="0.25">
      <c r="A165" s="19"/>
      <c r="B165" s="105"/>
      <c r="C165" s="73">
        <v>5</v>
      </c>
      <c r="D165" s="111"/>
      <c r="E165" s="19"/>
      <c r="F165" s="19">
        <v>1350</v>
      </c>
      <c r="G165" s="19"/>
      <c r="H165" s="19">
        <v>2250</v>
      </c>
      <c r="I165" s="19">
        <v>2727</v>
      </c>
      <c r="J165" s="19">
        <v>4500</v>
      </c>
      <c r="K165" s="19">
        <v>975</v>
      </c>
      <c r="L165" s="19"/>
      <c r="M165" s="108"/>
    </row>
    <row r="166" spans="1:13" x14ac:dyDescent="0.25">
      <c r="A166" s="19"/>
      <c r="B166" s="105"/>
      <c r="C166" s="73">
        <v>6</v>
      </c>
      <c r="D166" s="111"/>
      <c r="E166" s="19"/>
      <c r="F166" s="19">
        <v>1850</v>
      </c>
      <c r="G166" s="19"/>
      <c r="H166" s="19">
        <v>2250</v>
      </c>
      <c r="I166" s="19">
        <v>2727</v>
      </c>
      <c r="J166" s="19">
        <v>6500</v>
      </c>
      <c r="K166" s="19">
        <v>975</v>
      </c>
      <c r="L166" s="19"/>
      <c r="M166" s="108"/>
    </row>
    <row r="167" spans="1:13" x14ac:dyDescent="0.25">
      <c r="A167" s="19"/>
      <c r="B167" s="105"/>
      <c r="C167" s="73">
        <v>7</v>
      </c>
      <c r="D167" s="111"/>
      <c r="E167" s="19"/>
      <c r="F167" s="19">
        <v>1850</v>
      </c>
      <c r="G167" s="19"/>
      <c r="H167" s="19">
        <v>2250</v>
      </c>
      <c r="I167" s="19">
        <v>2727</v>
      </c>
      <c r="J167" s="19">
        <v>6500</v>
      </c>
      <c r="K167" s="19">
        <v>975</v>
      </c>
      <c r="L167" s="19"/>
      <c r="M167" s="108"/>
    </row>
    <row r="168" spans="1:13" x14ac:dyDescent="0.25">
      <c r="A168" s="19"/>
      <c r="B168" s="105"/>
      <c r="C168" s="73">
        <v>8</v>
      </c>
      <c r="D168" s="111"/>
      <c r="E168" s="19"/>
      <c r="F168" s="19">
        <v>1850</v>
      </c>
      <c r="G168" s="19"/>
      <c r="H168" s="19">
        <v>2250</v>
      </c>
      <c r="I168" s="19">
        <v>2727</v>
      </c>
      <c r="J168" s="19">
        <v>6500</v>
      </c>
      <c r="K168" s="19">
        <v>975</v>
      </c>
      <c r="L168" s="19"/>
      <c r="M168" s="108"/>
    </row>
    <row r="169" spans="1:13" x14ac:dyDescent="0.25">
      <c r="A169" s="19"/>
      <c r="B169" s="105"/>
      <c r="C169" s="73">
        <v>9</v>
      </c>
      <c r="D169" s="111"/>
      <c r="E169" s="19"/>
      <c r="F169" s="19">
        <v>1850</v>
      </c>
      <c r="G169" s="19"/>
      <c r="H169" s="19">
        <v>2250</v>
      </c>
      <c r="I169" s="19">
        <v>2062</v>
      </c>
      <c r="J169" s="19">
        <v>6500</v>
      </c>
      <c r="K169" s="19">
        <v>975</v>
      </c>
      <c r="L169" s="19"/>
      <c r="M169" s="108"/>
    </row>
    <row r="170" spans="1:13" x14ac:dyDescent="0.25">
      <c r="A170" s="19"/>
      <c r="B170" s="105"/>
      <c r="C170" s="73">
        <v>10</v>
      </c>
      <c r="D170" s="111"/>
      <c r="E170" s="19"/>
      <c r="F170" s="19">
        <v>1850</v>
      </c>
      <c r="G170" s="19"/>
      <c r="H170" s="19">
        <v>2250</v>
      </c>
      <c r="I170" s="19">
        <v>2062</v>
      </c>
      <c r="J170" s="19">
        <v>6500</v>
      </c>
      <c r="K170" s="19">
        <v>975</v>
      </c>
      <c r="L170" s="19"/>
      <c r="M170" s="109"/>
    </row>
    <row r="171" spans="1:13" x14ac:dyDescent="0.25">
      <c r="A171" s="19"/>
      <c r="B171" s="106"/>
      <c r="C171" s="73">
        <v>11</v>
      </c>
      <c r="D171" s="112"/>
      <c r="E171" s="19"/>
      <c r="F171" s="19">
        <v>1850</v>
      </c>
      <c r="G171" s="19"/>
      <c r="H171" s="19">
        <v>2250</v>
      </c>
      <c r="I171" s="19">
        <v>2062</v>
      </c>
      <c r="J171" s="19">
        <v>6500</v>
      </c>
      <c r="K171" s="19">
        <v>975</v>
      </c>
      <c r="L171" s="19"/>
      <c r="M171" s="19"/>
    </row>
    <row r="172" spans="1:13" s="1" customFormat="1" x14ac:dyDescent="0.25">
      <c r="A172" s="2" t="s">
        <v>52</v>
      </c>
      <c r="B172" s="7" t="s">
        <v>28</v>
      </c>
      <c r="D172" s="2"/>
      <c r="E172" s="2"/>
      <c r="F172" s="2">
        <f>SUM(F159:F171)</f>
        <v>21550</v>
      </c>
      <c r="G172" s="2"/>
      <c r="H172" s="2">
        <v>0</v>
      </c>
      <c r="I172" s="2">
        <f>SUM(I159:I171)</f>
        <v>30131</v>
      </c>
      <c r="J172" s="2">
        <f>SUM(J159:J171)</f>
        <v>70500</v>
      </c>
      <c r="K172" s="2">
        <f>SUM(K159:K171)</f>
        <v>11625</v>
      </c>
      <c r="L172" s="2"/>
      <c r="M172" s="2"/>
    </row>
    <row r="173" spans="1:13" s="1" customFormat="1" x14ac:dyDescent="0.25">
      <c r="A173" s="2"/>
      <c r="B173" s="23" t="s">
        <v>431</v>
      </c>
      <c r="D173" s="2"/>
      <c r="E173" s="2"/>
      <c r="F173" s="22">
        <f>F172/13</f>
        <v>1657.6923076923076</v>
      </c>
      <c r="G173" s="2"/>
      <c r="H173" s="2">
        <v>0</v>
      </c>
      <c r="I173" s="22">
        <f>I172/13</f>
        <v>2317.7692307692309</v>
      </c>
      <c r="J173" s="22">
        <f>J172/13</f>
        <v>5423.0769230769229</v>
      </c>
      <c r="K173" s="52">
        <f>K172/13</f>
        <v>894.23076923076928</v>
      </c>
      <c r="L173" s="2"/>
      <c r="M173" s="2"/>
    </row>
    <row r="174" spans="1:13" x14ac:dyDescent="0.25">
      <c r="A174" s="19">
        <v>14</v>
      </c>
      <c r="B174" s="110" t="s">
        <v>53</v>
      </c>
      <c r="C174" s="74" t="s">
        <v>46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x14ac:dyDescent="0.25">
      <c r="A175" s="19"/>
      <c r="B175" s="111"/>
      <c r="C175" s="73">
        <v>12</v>
      </c>
      <c r="D175" s="19">
        <v>710</v>
      </c>
      <c r="E175" s="19"/>
      <c r="F175" s="19">
        <v>850</v>
      </c>
      <c r="G175" s="19"/>
      <c r="H175" s="19">
        <v>899</v>
      </c>
      <c r="I175" s="19">
        <v>444</v>
      </c>
      <c r="J175" s="19">
        <v>800</v>
      </c>
      <c r="K175" s="19">
        <v>390</v>
      </c>
      <c r="L175" s="19">
        <v>390</v>
      </c>
      <c r="M175" s="19"/>
    </row>
    <row r="176" spans="1:13" x14ac:dyDescent="0.25">
      <c r="A176" s="19"/>
      <c r="B176" s="111"/>
      <c r="C176" s="73">
        <v>13</v>
      </c>
      <c r="D176" s="19">
        <v>710</v>
      </c>
      <c r="E176" s="19"/>
      <c r="F176" s="19">
        <v>850</v>
      </c>
      <c r="G176" s="19"/>
      <c r="H176" s="19">
        <v>899</v>
      </c>
      <c r="I176" s="19">
        <v>444</v>
      </c>
      <c r="J176" s="19">
        <v>800</v>
      </c>
      <c r="K176" s="19">
        <v>390</v>
      </c>
      <c r="L176" s="19">
        <v>390</v>
      </c>
      <c r="M176" s="19"/>
    </row>
    <row r="177" spans="1:13" x14ac:dyDescent="0.25">
      <c r="A177" s="19"/>
      <c r="B177" s="111"/>
      <c r="C177" s="73">
        <v>1</v>
      </c>
      <c r="D177" s="19">
        <v>495</v>
      </c>
      <c r="E177" s="19"/>
      <c r="F177" s="19">
        <v>650</v>
      </c>
      <c r="G177" s="19"/>
      <c r="H177" s="19">
        <v>899</v>
      </c>
      <c r="I177" s="19">
        <v>533</v>
      </c>
      <c r="J177" s="19">
        <v>800</v>
      </c>
      <c r="K177" s="19">
        <v>455</v>
      </c>
      <c r="L177" s="19">
        <v>455</v>
      </c>
      <c r="M177" s="113" t="s">
        <v>428</v>
      </c>
    </row>
    <row r="178" spans="1:13" x14ac:dyDescent="0.25">
      <c r="A178" s="19"/>
      <c r="B178" s="111"/>
      <c r="C178" s="73">
        <v>2</v>
      </c>
      <c r="D178" s="19">
        <v>495</v>
      </c>
      <c r="E178" s="19"/>
      <c r="F178" s="19">
        <v>650</v>
      </c>
      <c r="G178" s="19"/>
      <c r="H178" s="19">
        <v>899</v>
      </c>
      <c r="I178" s="19">
        <v>533</v>
      </c>
      <c r="J178" s="19">
        <v>800</v>
      </c>
      <c r="K178" s="19">
        <v>455</v>
      </c>
      <c r="L178" s="19">
        <v>455</v>
      </c>
      <c r="M178" s="114"/>
    </row>
    <row r="179" spans="1:13" x14ac:dyDescent="0.25">
      <c r="A179" s="19"/>
      <c r="B179" s="111"/>
      <c r="C179" s="73">
        <v>3</v>
      </c>
      <c r="D179" s="19">
        <v>495</v>
      </c>
      <c r="E179" s="19"/>
      <c r="F179" s="19">
        <v>650</v>
      </c>
      <c r="G179" s="19"/>
      <c r="H179" s="19">
        <v>899</v>
      </c>
      <c r="I179" s="19">
        <v>533</v>
      </c>
      <c r="J179" s="19">
        <v>800</v>
      </c>
      <c r="K179" s="19">
        <v>455</v>
      </c>
      <c r="L179" s="19">
        <v>455</v>
      </c>
      <c r="M179" s="114"/>
    </row>
    <row r="180" spans="1:13" x14ac:dyDescent="0.25">
      <c r="A180" s="19"/>
      <c r="B180" s="111"/>
      <c r="C180" s="73">
        <v>4</v>
      </c>
      <c r="D180" s="19">
        <v>495</v>
      </c>
      <c r="E180" s="19"/>
      <c r="F180" s="19">
        <v>850</v>
      </c>
      <c r="G180" s="19"/>
      <c r="H180" s="19">
        <v>899</v>
      </c>
      <c r="I180" s="19">
        <v>533</v>
      </c>
      <c r="J180" s="19">
        <v>800</v>
      </c>
      <c r="K180" s="19">
        <v>455</v>
      </c>
      <c r="L180" s="19">
        <v>455</v>
      </c>
      <c r="M180" s="114"/>
    </row>
    <row r="181" spans="1:13" x14ac:dyDescent="0.25">
      <c r="A181" s="19"/>
      <c r="B181" s="111"/>
      <c r="C181" s="73">
        <v>5</v>
      </c>
      <c r="D181" s="19">
        <v>495</v>
      </c>
      <c r="E181" s="19"/>
      <c r="F181" s="19">
        <v>850</v>
      </c>
      <c r="G181" s="19"/>
      <c r="H181" s="19">
        <v>899</v>
      </c>
      <c r="I181" s="19">
        <v>533</v>
      </c>
      <c r="J181" s="19">
        <v>800</v>
      </c>
      <c r="K181" s="19">
        <v>520</v>
      </c>
      <c r="L181" s="19">
        <v>520</v>
      </c>
      <c r="M181" s="114"/>
    </row>
    <row r="182" spans="1:13" x14ac:dyDescent="0.25">
      <c r="A182" s="19"/>
      <c r="B182" s="111"/>
      <c r="C182" s="73">
        <v>6</v>
      </c>
      <c r="D182" s="19">
        <v>495</v>
      </c>
      <c r="E182" s="19"/>
      <c r="F182" s="19">
        <v>850</v>
      </c>
      <c r="G182" s="19"/>
      <c r="H182" s="19">
        <v>899</v>
      </c>
      <c r="I182" s="19">
        <v>533</v>
      </c>
      <c r="J182" s="19">
        <v>920</v>
      </c>
      <c r="K182" s="19">
        <v>540</v>
      </c>
      <c r="L182" s="19">
        <v>540</v>
      </c>
      <c r="M182" s="114"/>
    </row>
    <row r="183" spans="1:13" x14ac:dyDescent="0.25">
      <c r="A183" s="19"/>
      <c r="B183" s="111"/>
      <c r="C183" s="73">
        <v>7</v>
      </c>
      <c r="D183" s="19">
        <v>669</v>
      </c>
      <c r="E183" s="19"/>
      <c r="F183" s="19">
        <v>850</v>
      </c>
      <c r="G183" s="19"/>
      <c r="H183" s="19">
        <v>899</v>
      </c>
      <c r="I183" s="19">
        <v>684</v>
      </c>
      <c r="J183" s="19">
        <v>920</v>
      </c>
      <c r="K183" s="19">
        <v>675</v>
      </c>
      <c r="L183" s="19">
        <v>675</v>
      </c>
      <c r="M183" s="114"/>
    </row>
    <row r="184" spans="1:13" x14ac:dyDescent="0.25">
      <c r="A184" s="19"/>
      <c r="B184" s="111"/>
      <c r="C184" s="73">
        <v>8</v>
      </c>
      <c r="D184" s="19">
        <v>669</v>
      </c>
      <c r="E184" s="19"/>
      <c r="F184" s="19">
        <v>850</v>
      </c>
      <c r="G184" s="19"/>
      <c r="H184" s="19">
        <v>899</v>
      </c>
      <c r="I184" s="19">
        <v>684</v>
      </c>
      <c r="J184" s="19">
        <v>920</v>
      </c>
      <c r="K184" s="19">
        <v>675</v>
      </c>
      <c r="L184" s="19">
        <v>675</v>
      </c>
      <c r="M184" s="114"/>
    </row>
    <row r="185" spans="1:13" x14ac:dyDescent="0.25">
      <c r="A185" s="19"/>
      <c r="B185" s="111"/>
      <c r="C185" s="73">
        <v>9</v>
      </c>
      <c r="D185" s="19">
        <v>669</v>
      </c>
      <c r="E185" s="19"/>
      <c r="F185" s="19">
        <v>850</v>
      </c>
      <c r="G185" s="19"/>
      <c r="H185" s="19">
        <v>899</v>
      </c>
      <c r="I185" s="19">
        <v>684</v>
      </c>
      <c r="J185" s="19">
        <v>920</v>
      </c>
      <c r="K185" s="19">
        <v>690</v>
      </c>
      <c r="L185" s="19">
        <v>690</v>
      </c>
      <c r="M185" s="115"/>
    </row>
    <row r="186" spans="1:13" x14ac:dyDescent="0.25">
      <c r="A186" s="19"/>
      <c r="B186" s="112"/>
      <c r="C186" s="73">
        <v>10</v>
      </c>
      <c r="D186" s="19">
        <v>669</v>
      </c>
      <c r="E186" s="19"/>
      <c r="F186" s="19">
        <v>950</v>
      </c>
      <c r="G186" s="19"/>
      <c r="H186" s="19">
        <v>899</v>
      </c>
      <c r="I186" s="19">
        <v>684</v>
      </c>
      <c r="J186" s="19">
        <v>920</v>
      </c>
      <c r="K186" s="19">
        <v>690</v>
      </c>
      <c r="L186" s="19">
        <v>690</v>
      </c>
      <c r="M186" s="19"/>
    </row>
    <row r="187" spans="1:13" x14ac:dyDescent="0.25">
      <c r="A187" s="19"/>
      <c r="B187" s="19"/>
      <c r="C187" s="73">
        <v>11</v>
      </c>
      <c r="D187" s="19">
        <v>710</v>
      </c>
      <c r="E187" s="19"/>
      <c r="F187" s="19">
        <v>950</v>
      </c>
      <c r="G187" s="19"/>
      <c r="H187" s="19">
        <v>899</v>
      </c>
      <c r="I187" s="19">
        <v>684</v>
      </c>
      <c r="J187" s="19">
        <v>920</v>
      </c>
      <c r="K187" s="19">
        <v>690</v>
      </c>
      <c r="L187" s="19">
        <v>690</v>
      </c>
      <c r="M187" s="19"/>
    </row>
    <row r="188" spans="1:13" s="1" customFormat="1" x14ac:dyDescent="0.25">
      <c r="A188" s="2" t="s">
        <v>54</v>
      </c>
      <c r="B188" s="7" t="s">
        <v>28</v>
      </c>
      <c r="C188" s="7"/>
      <c r="D188" s="2">
        <f>SUM(D175:D187)</f>
        <v>7776</v>
      </c>
      <c r="E188" s="2"/>
      <c r="F188" s="2">
        <f>SUM(F175:F187)</f>
        <v>10650</v>
      </c>
      <c r="G188" s="2"/>
      <c r="H188" s="2">
        <f>SUM(H175:H187)</f>
        <v>11687</v>
      </c>
      <c r="I188" s="2">
        <f>SUM(I175:I187)</f>
        <v>7506</v>
      </c>
      <c r="J188" s="2">
        <f>SUM(J175:J187)</f>
        <v>11120</v>
      </c>
      <c r="K188" s="2">
        <f>SUM(K175:K187)</f>
        <v>7080</v>
      </c>
      <c r="L188" s="2">
        <f>SUM(L175:L187)</f>
        <v>7080</v>
      </c>
      <c r="M188" s="2"/>
    </row>
    <row r="189" spans="1:13" s="1" customFormat="1" x14ac:dyDescent="0.25">
      <c r="A189" s="2"/>
      <c r="B189" s="7" t="s">
        <v>431</v>
      </c>
      <c r="C189" s="7"/>
      <c r="D189" s="22">
        <f>D188/13</f>
        <v>598.15384615384619</v>
      </c>
      <c r="E189" s="2"/>
      <c r="F189" s="22">
        <f>F188/13</f>
        <v>819.23076923076928</v>
      </c>
      <c r="G189" s="2"/>
      <c r="H189" s="2">
        <f>H188/13</f>
        <v>899</v>
      </c>
      <c r="I189" s="22">
        <f>I188/13</f>
        <v>577.38461538461536</v>
      </c>
      <c r="J189" s="22">
        <f>J188/13</f>
        <v>855.38461538461536</v>
      </c>
      <c r="K189" s="52">
        <f>K188/13</f>
        <v>544.61538461538464</v>
      </c>
      <c r="L189" s="22">
        <f>L188/13</f>
        <v>544.61538461538464</v>
      </c>
      <c r="M189" s="2"/>
    </row>
    <row r="190" spans="1:13" x14ac:dyDescent="0.25">
      <c r="A190" s="75">
        <v>15</v>
      </c>
      <c r="B190" s="76" t="s">
        <v>55</v>
      </c>
      <c r="C190" s="77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1:13" ht="15" customHeight="1" x14ac:dyDescent="0.25">
      <c r="A191" s="78" t="s">
        <v>407</v>
      </c>
      <c r="B191" s="79" t="s">
        <v>410</v>
      </c>
      <c r="C191" s="73"/>
      <c r="D191" s="19">
        <v>23</v>
      </c>
      <c r="E191" s="19"/>
      <c r="F191" s="19">
        <v>130</v>
      </c>
      <c r="G191" s="19"/>
      <c r="H191" s="19">
        <v>24</v>
      </c>
      <c r="I191" s="19">
        <v>55</v>
      </c>
      <c r="J191" s="19">
        <v>210</v>
      </c>
      <c r="K191" s="19">
        <v>39</v>
      </c>
      <c r="L191" s="19">
        <v>39</v>
      </c>
      <c r="M191" s="113" t="s">
        <v>428</v>
      </c>
    </row>
    <row r="192" spans="1:13" x14ac:dyDescent="0.25">
      <c r="A192" s="78" t="s">
        <v>408</v>
      </c>
      <c r="B192" s="79" t="s">
        <v>411</v>
      </c>
      <c r="C192" s="73"/>
      <c r="D192" s="19">
        <v>47</v>
      </c>
      <c r="E192" s="19"/>
      <c r="F192" s="19">
        <v>130</v>
      </c>
      <c r="G192" s="19"/>
      <c r="H192" s="19">
        <v>55</v>
      </c>
      <c r="I192" s="19">
        <v>90</v>
      </c>
      <c r="J192" s="19">
        <v>210</v>
      </c>
      <c r="K192" s="19">
        <v>39</v>
      </c>
      <c r="L192" s="19">
        <v>39</v>
      </c>
      <c r="M192" s="114"/>
    </row>
    <row r="193" spans="1:13" x14ac:dyDescent="0.25">
      <c r="A193" s="78" t="s">
        <v>409</v>
      </c>
      <c r="B193" s="79" t="s">
        <v>412</v>
      </c>
      <c r="C193" s="73"/>
      <c r="D193" s="19">
        <v>53</v>
      </c>
      <c r="E193" s="19"/>
      <c r="F193" s="19">
        <v>130</v>
      </c>
      <c r="G193" s="19"/>
      <c r="H193" s="19">
        <v>64</v>
      </c>
      <c r="I193" s="19">
        <v>97</v>
      </c>
      <c r="J193" s="19">
        <v>210</v>
      </c>
      <c r="K193" s="19">
        <v>39</v>
      </c>
      <c r="L193" s="19">
        <v>39</v>
      </c>
      <c r="M193" s="114"/>
    </row>
    <row r="194" spans="1:13" x14ac:dyDescent="0.25">
      <c r="A194" s="78"/>
      <c r="B194" s="24" t="s">
        <v>28</v>
      </c>
      <c r="C194" s="73"/>
      <c r="D194" s="2">
        <f>SUM(D191:D193)</f>
        <v>123</v>
      </c>
      <c r="E194" s="2"/>
      <c r="F194" s="2">
        <f>SUM(F191:F193)</f>
        <v>390</v>
      </c>
      <c r="G194" s="2"/>
      <c r="H194" s="2">
        <f>SUM(H191:H193)</f>
        <v>143</v>
      </c>
      <c r="I194" s="2">
        <f>SUM(I191:I193)</f>
        <v>242</v>
      </c>
      <c r="J194" s="2">
        <f>SUM(J191:J193)</f>
        <v>630</v>
      </c>
      <c r="K194" s="2">
        <f>SUM(K191:K193)</f>
        <v>117</v>
      </c>
      <c r="L194" s="2">
        <f>SUM(L191:L193)</f>
        <v>117</v>
      </c>
      <c r="M194" s="114"/>
    </row>
    <row r="195" spans="1:13" x14ac:dyDescent="0.25">
      <c r="A195" s="78"/>
      <c r="B195" s="24" t="s">
        <v>431</v>
      </c>
      <c r="C195" s="7"/>
      <c r="D195" s="2">
        <f>D194/3</f>
        <v>41</v>
      </c>
      <c r="E195" s="2"/>
      <c r="F195" s="2">
        <f>F194/3</f>
        <v>130</v>
      </c>
      <c r="G195" s="2"/>
      <c r="H195" s="22">
        <f>H194/3</f>
        <v>47.666666666666664</v>
      </c>
      <c r="I195" s="22">
        <f>I194/3</f>
        <v>80.666666666666671</v>
      </c>
      <c r="J195" s="2">
        <f>J194/3</f>
        <v>210</v>
      </c>
      <c r="K195" s="50">
        <f>K194/3</f>
        <v>39</v>
      </c>
      <c r="L195" s="2">
        <f>L194/3</f>
        <v>39</v>
      </c>
      <c r="M195" s="115"/>
    </row>
    <row r="196" spans="1:13" ht="28.5" customHeight="1" x14ac:dyDescent="0.25">
      <c r="A196" s="19">
        <v>16</v>
      </c>
      <c r="B196" s="80" t="s">
        <v>56</v>
      </c>
      <c r="C196" s="73"/>
      <c r="D196" s="83" t="s">
        <v>413</v>
      </c>
      <c r="E196" s="19"/>
      <c r="F196" s="19" t="s">
        <v>416</v>
      </c>
      <c r="G196" s="19"/>
      <c r="H196" s="19" t="s">
        <v>419</v>
      </c>
      <c r="I196" s="19" t="s">
        <v>424</v>
      </c>
      <c r="J196" s="81">
        <v>135135</v>
      </c>
      <c r="K196" s="19" t="s">
        <v>429</v>
      </c>
      <c r="L196" s="2" t="s">
        <v>435</v>
      </c>
      <c r="M196" s="16" t="s">
        <v>434</v>
      </c>
    </row>
    <row r="197" spans="1:13" ht="16.5" customHeight="1" x14ac:dyDescent="0.25">
      <c r="A197" s="19">
        <v>17</v>
      </c>
      <c r="B197" s="79" t="s">
        <v>57</v>
      </c>
      <c r="C197" s="73"/>
      <c r="D197" s="19">
        <v>48</v>
      </c>
      <c r="E197" s="19"/>
      <c r="F197" s="19">
        <v>100</v>
      </c>
      <c r="G197" s="19"/>
      <c r="H197" s="82">
        <v>45</v>
      </c>
      <c r="I197" s="19">
        <v>55</v>
      </c>
      <c r="J197" s="19">
        <v>450</v>
      </c>
      <c r="K197" s="19">
        <v>77</v>
      </c>
      <c r="L197" s="2">
        <v>45</v>
      </c>
      <c r="M197" s="7" t="s">
        <v>418</v>
      </c>
    </row>
    <row r="198" spans="1:13" x14ac:dyDescent="0.25">
      <c r="A198" s="75">
        <v>18</v>
      </c>
      <c r="B198" s="76" t="s">
        <v>58</v>
      </c>
      <c r="C198" s="77"/>
      <c r="D198" s="75"/>
      <c r="E198" s="75"/>
      <c r="F198" s="75" t="s">
        <v>165</v>
      </c>
      <c r="G198" s="75"/>
      <c r="H198" s="75"/>
      <c r="I198" s="75"/>
      <c r="J198" s="75"/>
      <c r="K198" s="75"/>
      <c r="L198" s="75"/>
      <c r="M198" s="75"/>
    </row>
    <row r="199" spans="1:13" x14ac:dyDescent="0.25">
      <c r="A199" s="78" t="s">
        <v>407</v>
      </c>
      <c r="B199" s="79" t="s">
        <v>410</v>
      </c>
      <c r="C199" s="73"/>
      <c r="D199" s="19">
        <v>38</v>
      </c>
      <c r="E199" s="19"/>
      <c r="F199" s="19">
        <v>100</v>
      </c>
      <c r="G199" s="19"/>
      <c r="H199" s="19">
        <v>49</v>
      </c>
      <c r="I199" s="19">
        <v>110</v>
      </c>
      <c r="J199" s="19">
        <v>150</v>
      </c>
      <c r="K199" s="19">
        <v>67</v>
      </c>
      <c r="L199" s="19">
        <v>49</v>
      </c>
      <c r="M199" s="113" t="s">
        <v>418</v>
      </c>
    </row>
    <row r="200" spans="1:13" x14ac:dyDescent="0.25">
      <c r="A200" s="78" t="s">
        <v>408</v>
      </c>
      <c r="B200" s="79" t="s">
        <v>411</v>
      </c>
      <c r="C200" s="73"/>
      <c r="D200" s="19">
        <v>67</v>
      </c>
      <c r="E200" s="19"/>
      <c r="F200" s="19">
        <v>100</v>
      </c>
      <c r="G200" s="19"/>
      <c r="H200" s="19">
        <v>75</v>
      </c>
      <c r="I200" s="19">
        <v>179</v>
      </c>
      <c r="J200" s="19">
        <v>150</v>
      </c>
      <c r="K200" s="19">
        <v>91</v>
      </c>
      <c r="L200" s="19">
        <v>75</v>
      </c>
      <c r="M200" s="114"/>
    </row>
    <row r="201" spans="1:13" x14ac:dyDescent="0.25">
      <c r="A201" s="78" t="s">
        <v>409</v>
      </c>
      <c r="B201" s="79" t="s">
        <v>412</v>
      </c>
      <c r="C201" s="73"/>
      <c r="D201" s="19">
        <v>134</v>
      </c>
      <c r="E201" s="19"/>
      <c r="F201" s="19">
        <v>100</v>
      </c>
      <c r="G201" s="19"/>
      <c r="H201" s="19">
        <v>99</v>
      </c>
      <c r="I201" s="19">
        <v>193</v>
      </c>
      <c r="J201" s="19">
        <v>150</v>
      </c>
      <c r="K201" s="19">
        <v>129</v>
      </c>
      <c r="L201" s="19">
        <v>99</v>
      </c>
      <c r="M201" s="114"/>
    </row>
    <row r="202" spans="1:13" x14ac:dyDescent="0.25">
      <c r="A202" s="78"/>
      <c r="B202" s="24" t="s">
        <v>28</v>
      </c>
      <c r="C202" s="73"/>
      <c r="D202" s="2">
        <f>SUM(D199:D201)</f>
        <v>239</v>
      </c>
      <c r="E202" s="2"/>
      <c r="F202" s="2">
        <f>SUM(F199:F201)</f>
        <v>300</v>
      </c>
      <c r="G202" s="2"/>
      <c r="H202" s="2">
        <f>SUM(H199:H201)</f>
        <v>223</v>
      </c>
      <c r="I202" s="2">
        <f>SUM(I199:I201)</f>
        <v>482</v>
      </c>
      <c r="J202" s="2">
        <f>SUM(J199:J201)</f>
        <v>450</v>
      </c>
      <c r="K202" s="2">
        <f>SUM(K199:K201)</f>
        <v>287</v>
      </c>
      <c r="L202" s="2">
        <f>SUM(L199:L201)</f>
        <v>223</v>
      </c>
      <c r="M202" s="115"/>
    </row>
    <row r="203" spans="1:13" x14ac:dyDescent="0.25">
      <c r="A203" s="78"/>
      <c r="B203" s="24" t="s">
        <v>436</v>
      </c>
      <c r="C203" s="73"/>
      <c r="D203" s="22">
        <f>D202/3</f>
        <v>79.666666666666671</v>
      </c>
      <c r="E203" s="2"/>
      <c r="F203" s="2">
        <f>F202/3</f>
        <v>100</v>
      </c>
      <c r="G203" s="2"/>
      <c r="H203" s="52">
        <f>H202/3</f>
        <v>74.333333333333329</v>
      </c>
      <c r="I203" s="22">
        <f>I202/3</f>
        <v>160.66666666666666</v>
      </c>
      <c r="J203" s="2">
        <f>J202/3</f>
        <v>150</v>
      </c>
      <c r="K203" s="22">
        <f>K202/3</f>
        <v>95.666666666666671</v>
      </c>
      <c r="L203" s="22">
        <f>L202/3</f>
        <v>74.333333333333329</v>
      </c>
      <c r="M203" s="19"/>
    </row>
    <row r="204" spans="1:13" x14ac:dyDescent="0.25">
      <c r="A204" s="75">
        <v>19</v>
      </c>
      <c r="B204" s="75" t="s">
        <v>59</v>
      </c>
      <c r="C204" s="77"/>
      <c r="D204" s="75"/>
      <c r="E204" s="75"/>
      <c r="F204" s="75" t="s">
        <v>165</v>
      </c>
      <c r="G204" s="75"/>
      <c r="H204" s="75"/>
      <c r="I204" s="75"/>
      <c r="J204" s="75"/>
      <c r="K204" s="75"/>
      <c r="L204" s="75"/>
      <c r="M204" s="75"/>
    </row>
    <row r="205" spans="1:13" x14ac:dyDescent="0.25">
      <c r="A205" s="78" t="s">
        <v>407</v>
      </c>
      <c r="B205" s="79" t="s">
        <v>410</v>
      </c>
      <c r="C205" s="73"/>
      <c r="D205" s="19">
        <v>64</v>
      </c>
      <c r="E205" s="19"/>
      <c r="F205" s="19">
        <v>200</v>
      </c>
      <c r="G205" s="19"/>
      <c r="H205" s="19">
        <v>41</v>
      </c>
      <c r="I205" s="19">
        <v>228</v>
      </c>
      <c r="J205" s="19">
        <v>195</v>
      </c>
      <c r="K205" s="19">
        <v>93</v>
      </c>
      <c r="L205" s="19">
        <v>41</v>
      </c>
      <c r="M205" s="113" t="s">
        <v>418</v>
      </c>
    </row>
    <row r="206" spans="1:13" x14ac:dyDescent="0.25">
      <c r="A206" s="78" t="s">
        <v>408</v>
      </c>
      <c r="B206" s="79" t="s">
        <v>411</v>
      </c>
      <c r="C206" s="73"/>
      <c r="D206" s="19">
        <v>88</v>
      </c>
      <c r="E206" s="19"/>
      <c r="F206" s="19">
        <v>200</v>
      </c>
      <c r="G206" s="19"/>
      <c r="H206" s="19">
        <v>41</v>
      </c>
      <c r="I206" s="19">
        <v>235</v>
      </c>
      <c r="J206" s="19">
        <v>195</v>
      </c>
      <c r="K206" s="19">
        <v>93</v>
      </c>
      <c r="L206" s="19">
        <v>41</v>
      </c>
      <c r="M206" s="114"/>
    </row>
    <row r="207" spans="1:13" x14ac:dyDescent="0.25">
      <c r="A207" s="78" t="s">
        <v>409</v>
      </c>
      <c r="B207" s="79" t="s">
        <v>412</v>
      </c>
      <c r="C207" s="73"/>
      <c r="D207" s="19">
        <v>88</v>
      </c>
      <c r="E207" s="19"/>
      <c r="F207" s="19">
        <v>200</v>
      </c>
      <c r="G207" s="19"/>
      <c r="H207" s="19">
        <v>41</v>
      </c>
      <c r="I207" s="19">
        <v>207</v>
      </c>
      <c r="J207" s="19">
        <v>195</v>
      </c>
      <c r="K207" s="19">
        <v>93</v>
      </c>
      <c r="L207" s="19">
        <v>41</v>
      </c>
      <c r="M207" s="114"/>
    </row>
    <row r="208" spans="1:13" x14ac:dyDescent="0.25">
      <c r="A208" s="78"/>
      <c r="B208" s="24" t="s">
        <v>28</v>
      </c>
      <c r="C208" s="73"/>
      <c r="D208" s="2">
        <f>SUM(D205:D207)</f>
        <v>240</v>
      </c>
      <c r="E208" s="2"/>
      <c r="F208" s="2">
        <f>SUM(F205:F207)</f>
        <v>600</v>
      </c>
      <c r="G208" s="2"/>
      <c r="H208" s="2">
        <f>SUM(H205:H207)</f>
        <v>123</v>
      </c>
      <c r="I208" s="2">
        <f>SUM(I205:I207)</f>
        <v>670</v>
      </c>
      <c r="J208" s="2">
        <f>SUM(J205:J207)</f>
        <v>585</v>
      </c>
      <c r="K208" s="2">
        <f>SUM(K205:K207)</f>
        <v>279</v>
      </c>
      <c r="L208" s="2">
        <f>SUM(L205:L207)</f>
        <v>123</v>
      </c>
      <c r="M208" s="115"/>
    </row>
    <row r="209" spans="1:13" x14ac:dyDescent="0.25">
      <c r="A209" s="78"/>
      <c r="B209" s="24" t="s">
        <v>436</v>
      </c>
      <c r="C209" s="73"/>
      <c r="D209" s="2">
        <f>D208/3</f>
        <v>80</v>
      </c>
      <c r="E209" s="2"/>
      <c r="F209" s="2">
        <f>F208/3</f>
        <v>200</v>
      </c>
      <c r="G209" s="2"/>
      <c r="H209" s="2">
        <f>H208/3</f>
        <v>41</v>
      </c>
      <c r="I209" s="22">
        <f>I208/3</f>
        <v>223.33333333333334</v>
      </c>
      <c r="J209" s="2">
        <f>J208/3</f>
        <v>195</v>
      </c>
      <c r="K209" s="2">
        <f>K208/3</f>
        <v>93</v>
      </c>
      <c r="L209" s="2">
        <f>L208/3</f>
        <v>41</v>
      </c>
      <c r="M209" s="19"/>
    </row>
    <row r="210" spans="1:13" x14ac:dyDescent="0.25">
      <c r="A210" s="75">
        <v>20</v>
      </c>
      <c r="B210" s="75" t="s">
        <v>60</v>
      </c>
      <c r="C210" s="77"/>
      <c r="D210" s="75"/>
      <c r="E210" s="75"/>
      <c r="F210" s="75"/>
      <c r="G210" s="75"/>
      <c r="H210" s="75"/>
      <c r="I210" s="75"/>
      <c r="J210" s="75"/>
      <c r="K210" s="75"/>
      <c r="L210" s="75"/>
      <c r="M210" s="75"/>
    </row>
    <row r="211" spans="1:13" x14ac:dyDescent="0.25">
      <c r="A211" s="78" t="s">
        <v>407</v>
      </c>
      <c r="B211" s="79" t="s">
        <v>410</v>
      </c>
      <c r="C211" s="73"/>
      <c r="D211" s="19">
        <v>42</v>
      </c>
      <c r="E211" s="19"/>
      <c r="F211" s="19">
        <v>130</v>
      </c>
      <c r="G211" s="19"/>
      <c r="H211" s="19">
        <v>44</v>
      </c>
      <c r="I211" s="19">
        <v>47</v>
      </c>
      <c r="J211" s="19">
        <v>375</v>
      </c>
      <c r="K211" s="19">
        <v>77</v>
      </c>
      <c r="L211" s="19">
        <v>47</v>
      </c>
      <c r="M211" s="107" t="s">
        <v>437</v>
      </c>
    </row>
    <row r="212" spans="1:13" x14ac:dyDescent="0.25">
      <c r="A212" s="78" t="s">
        <v>408</v>
      </c>
      <c r="B212" s="79" t="s">
        <v>411</v>
      </c>
      <c r="C212" s="73"/>
      <c r="D212" s="19">
        <v>74</v>
      </c>
      <c r="E212" s="19"/>
      <c r="F212" s="19">
        <v>130</v>
      </c>
      <c r="G212" s="19"/>
      <c r="H212" s="19">
        <v>48</v>
      </c>
      <c r="I212" s="19">
        <v>51</v>
      </c>
      <c r="J212" s="19">
        <v>375</v>
      </c>
      <c r="K212" s="19">
        <v>77</v>
      </c>
      <c r="L212" s="19">
        <v>51</v>
      </c>
      <c r="M212" s="108"/>
    </row>
    <row r="213" spans="1:13" x14ac:dyDescent="0.25">
      <c r="A213" s="78" t="s">
        <v>409</v>
      </c>
      <c r="B213" s="79" t="s">
        <v>412</v>
      </c>
      <c r="C213" s="73"/>
      <c r="D213" s="19">
        <v>56</v>
      </c>
      <c r="E213" s="19"/>
      <c r="F213" s="19">
        <v>130</v>
      </c>
      <c r="G213" s="19"/>
      <c r="H213" s="19">
        <v>69</v>
      </c>
      <c r="I213" s="19">
        <v>60</v>
      </c>
      <c r="J213" s="19">
        <v>375</v>
      </c>
      <c r="K213" s="19">
        <v>77</v>
      </c>
      <c r="L213" s="19">
        <v>60</v>
      </c>
      <c r="M213" s="108"/>
    </row>
    <row r="214" spans="1:13" x14ac:dyDescent="0.25">
      <c r="A214" s="78"/>
      <c r="B214" s="24" t="s">
        <v>28</v>
      </c>
      <c r="C214" s="7"/>
      <c r="D214" s="2">
        <f>SUM(D211:D213)</f>
        <v>172</v>
      </c>
      <c r="E214" s="2"/>
      <c r="F214" s="2">
        <f>SUM(F211:F213)</f>
        <v>390</v>
      </c>
      <c r="G214" s="2"/>
      <c r="H214" s="2">
        <f>SUM(H211:H213)</f>
        <v>161</v>
      </c>
      <c r="I214" s="2">
        <f>SUM(I211:I213)</f>
        <v>158</v>
      </c>
      <c r="J214" s="2">
        <f>SUM(J211:J213)</f>
        <v>1125</v>
      </c>
      <c r="K214" s="2">
        <f>SUM(K211:K213)</f>
        <v>231</v>
      </c>
      <c r="L214" s="2">
        <f>SUM(L211:L213)</f>
        <v>158</v>
      </c>
      <c r="M214" s="109"/>
    </row>
    <row r="215" spans="1:13" x14ac:dyDescent="0.25">
      <c r="A215" s="78"/>
      <c r="B215" s="24" t="s">
        <v>436</v>
      </c>
      <c r="C215" s="7"/>
      <c r="D215" s="22">
        <f>D214/3</f>
        <v>57.333333333333336</v>
      </c>
      <c r="E215" s="2"/>
      <c r="F215" s="2">
        <f>F214/3</f>
        <v>130</v>
      </c>
      <c r="G215" s="2"/>
      <c r="H215" s="22">
        <f>H214/3</f>
        <v>53.666666666666664</v>
      </c>
      <c r="I215" s="97" t="s">
        <v>165</v>
      </c>
      <c r="J215" s="2">
        <f>J214/3</f>
        <v>375</v>
      </c>
      <c r="K215" s="2">
        <f>K214/3</f>
        <v>77</v>
      </c>
      <c r="L215" s="22">
        <f>L214/3</f>
        <v>52.666666666666664</v>
      </c>
      <c r="M215" s="19"/>
    </row>
    <row r="216" spans="1:13" x14ac:dyDescent="0.25">
      <c r="A216" s="19">
        <v>21</v>
      </c>
      <c r="B216" s="19" t="s">
        <v>61</v>
      </c>
      <c r="C216" s="73"/>
      <c r="D216" s="19">
        <v>19</v>
      </c>
      <c r="E216" s="19"/>
      <c r="F216" s="19">
        <v>20</v>
      </c>
      <c r="G216" s="19"/>
      <c r="H216" s="19">
        <v>32</v>
      </c>
      <c r="I216" s="19">
        <v>38</v>
      </c>
      <c r="J216" s="19">
        <v>33</v>
      </c>
      <c r="K216" s="19">
        <v>17</v>
      </c>
      <c r="L216" s="19"/>
      <c r="M216" s="2" t="s">
        <v>438</v>
      </c>
    </row>
    <row r="217" spans="1:13" ht="13.5" customHeight="1" x14ac:dyDescent="0.25">
      <c r="A217" s="19">
        <v>22</v>
      </c>
      <c r="B217" s="19" t="s">
        <v>62</v>
      </c>
      <c r="C217" s="73"/>
      <c r="D217" s="19">
        <v>9.98</v>
      </c>
      <c r="E217" s="19"/>
      <c r="F217" s="19">
        <v>25</v>
      </c>
      <c r="G217" s="19"/>
      <c r="H217" s="19">
        <v>35</v>
      </c>
      <c r="I217" s="19">
        <v>22</v>
      </c>
      <c r="J217" s="19">
        <v>50</v>
      </c>
      <c r="K217" s="19">
        <v>22</v>
      </c>
      <c r="L217" s="19"/>
      <c r="M217" s="16" t="s">
        <v>439</v>
      </c>
    </row>
    <row r="218" spans="1:13" x14ac:dyDescent="0.25">
      <c r="A218" s="19">
        <v>23</v>
      </c>
      <c r="B218" s="19" t="s">
        <v>63</v>
      </c>
      <c r="C218" s="73"/>
      <c r="D218" s="78" t="s">
        <v>414</v>
      </c>
      <c r="E218" s="78"/>
      <c r="F218" s="78" t="s">
        <v>417</v>
      </c>
      <c r="G218" s="78"/>
      <c r="H218" s="78" t="s">
        <v>420</v>
      </c>
      <c r="I218" s="78">
        <v>213</v>
      </c>
      <c r="J218" s="78">
        <v>150</v>
      </c>
      <c r="K218" s="78" t="s">
        <v>430</v>
      </c>
      <c r="L218" s="19"/>
      <c r="M218" s="2" t="s">
        <v>438</v>
      </c>
    </row>
  </sheetData>
  <mergeCells count="40">
    <mergeCell ref="M75:M85"/>
    <mergeCell ref="C2:L2"/>
    <mergeCell ref="M199:M202"/>
    <mergeCell ref="M205:M208"/>
    <mergeCell ref="M211:M214"/>
    <mergeCell ref="I62:I70"/>
    <mergeCell ref="I74:I84"/>
    <mergeCell ref="D62:D70"/>
    <mergeCell ref="D88:D96"/>
    <mergeCell ref="D159:D171"/>
    <mergeCell ref="D3:E3"/>
    <mergeCell ref="F3:G3"/>
    <mergeCell ref="D4:K4"/>
    <mergeCell ref="B158:B171"/>
    <mergeCell ref="B174:B186"/>
    <mergeCell ref="M191:M195"/>
    <mergeCell ref="M11:M19"/>
    <mergeCell ref="M29:M36"/>
    <mergeCell ref="M41:M47"/>
    <mergeCell ref="M51:M58"/>
    <mergeCell ref="M63:M70"/>
    <mergeCell ref="M89:M96"/>
    <mergeCell ref="M101:M110"/>
    <mergeCell ref="M118:M126"/>
    <mergeCell ref="M146:M155"/>
    <mergeCell ref="M177:M185"/>
    <mergeCell ref="M160:M170"/>
    <mergeCell ref="M133:M140"/>
    <mergeCell ref="B87:B96"/>
    <mergeCell ref="B99:B112"/>
    <mergeCell ref="B115:B128"/>
    <mergeCell ref="B131:B139"/>
    <mergeCell ref="B142:B155"/>
    <mergeCell ref="B62:B70"/>
    <mergeCell ref="B73:B84"/>
    <mergeCell ref="B4:B15"/>
    <mergeCell ref="B16:B24"/>
    <mergeCell ref="B27:B36"/>
    <mergeCell ref="B40:B47"/>
    <mergeCell ref="B50:B58"/>
  </mergeCells>
  <pageMargins left="0.7" right="0.7" top="0.75" bottom="0.75" header="0.3" footer="0.3"/>
  <pageSetup fitToHeight="0" orientation="landscape" r:id="rId1"/>
  <rowBreaks count="6" manualBreakCount="6">
    <brk id="26" max="16383" man="1"/>
    <brk id="86" max="16383" man="1"/>
    <brk id="114" max="16383" man="1"/>
    <brk id="141" max="16383" man="1"/>
    <brk id="173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zoomScaleNormal="100" workbookViewId="0">
      <selection activeCell="A2" sqref="A2:K74"/>
    </sheetView>
  </sheetViews>
  <sheetFormatPr defaultRowHeight="15" x14ac:dyDescent="0.25"/>
  <cols>
    <col min="1" max="1" width="9.140625" style="10"/>
    <col min="2" max="2" width="22.140625" style="11" customWidth="1"/>
    <col min="3" max="3" width="12" customWidth="1"/>
    <col min="4" max="4" width="9.85546875" customWidth="1"/>
    <col min="6" max="6" width="8.140625" customWidth="1"/>
    <col min="7" max="7" width="10.28515625" customWidth="1"/>
    <col min="8" max="8" width="10.85546875" customWidth="1"/>
    <col min="9" max="9" width="11.5703125" customWidth="1"/>
    <col min="11" max="11" width="10.5703125" customWidth="1"/>
  </cols>
  <sheetData>
    <row r="2" spans="1:12" ht="21" x14ac:dyDescent="0.35">
      <c r="A2" s="42"/>
      <c r="B2" s="47"/>
      <c r="C2" s="48"/>
      <c r="D2" s="47" t="s">
        <v>132</v>
      </c>
      <c r="E2" s="49"/>
      <c r="F2" s="49"/>
      <c r="G2" s="49"/>
    </row>
    <row r="3" spans="1:12" ht="27" customHeight="1" x14ac:dyDescent="0.25">
      <c r="A3" s="84"/>
      <c r="B3" s="85" t="s">
        <v>472</v>
      </c>
      <c r="C3" s="86" t="s">
        <v>404</v>
      </c>
      <c r="D3" s="87" t="s">
        <v>531</v>
      </c>
      <c r="E3" s="87" t="s">
        <v>534</v>
      </c>
      <c r="F3" s="87" t="s">
        <v>535</v>
      </c>
      <c r="G3" s="87" t="s">
        <v>537</v>
      </c>
      <c r="H3" s="87" t="s">
        <v>418</v>
      </c>
      <c r="I3" s="86" t="s">
        <v>428</v>
      </c>
      <c r="J3" s="87" t="s">
        <v>536</v>
      </c>
      <c r="K3" s="87" t="s">
        <v>538</v>
      </c>
      <c r="L3" s="5"/>
    </row>
    <row r="4" spans="1:12" x14ac:dyDescent="0.25">
      <c r="A4" s="44" t="s">
        <v>66</v>
      </c>
      <c r="B4" s="12" t="s">
        <v>67</v>
      </c>
      <c r="C4" s="119" t="s">
        <v>533</v>
      </c>
      <c r="D4" s="120"/>
      <c r="E4" s="120"/>
      <c r="F4" s="120"/>
      <c r="G4" s="120"/>
      <c r="H4" s="120"/>
      <c r="I4" s="121"/>
      <c r="J4" s="6"/>
      <c r="K4" s="3"/>
    </row>
    <row r="5" spans="1:12" ht="29.25" customHeight="1" x14ac:dyDescent="0.25">
      <c r="A5" s="43">
        <v>1</v>
      </c>
      <c r="B5" s="45" t="s">
        <v>529</v>
      </c>
      <c r="C5" s="3">
        <v>60.72</v>
      </c>
      <c r="D5" s="3">
        <v>0</v>
      </c>
      <c r="E5" s="3">
        <v>0</v>
      </c>
      <c r="F5" s="3">
        <v>58</v>
      </c>
      <c r="G5" s="3">
        <v>48</v>
      </c>
      <c r="H5" s="3">
        <v>54</v>
      </c>
      <c r="I5" s="3">
        <v>75</v>
      </c>
      <c r="J5" s="3"/>
      <c r="K5" s="3"/>
    </row>
    <row r="6" spans="1:12" x14ac:dyDescent="0.25">
      <c r="A6" s="43">
        <v>2</v>
      </c>
      <c r="B6" s="13" t="s">
        <v>528</v>
      </c>
      <c r="C6" s="3">
        <v>541</v>
      </c>
      <c r="D6" s="3">
        <v>500</v>
      </c>
      <c r="E6" s="3">
        <v>0</v>
      </c>
      <c r="F6" s="3">
        <v>480</v>
      </c>
      <c r="G6" s="3">
        <v>640</v>
      </c>
      <c r="H6" s="3">
        <v>590</v>
      </c>
      <c r="I6" s="3">
        <v>780</v>
      </c>
      <c r="J6" s="3"/>
      <c r="K6" s="3"/>
    </row>
    <row r="7" spans="1:12" x14ac:dyDescent="0.25">
      <c r="A7" s="43">
        <v>3</v>
      </c>
      <c r="B7" s="13" t="s">
        <v>527</v>
      </c>
      <c r="C7" s="3">
        <v>587</v>
      </c>
      <c r="D7" s="3">
        <v>1000</v>
      </c>
      <c r="E7" s="3">
        <v>0</v>
      </c>
      <c r="F7" s="3">
        <v>690</v>
      </c>
      <c r="G7" s="3">
        <v>640</v>
      </c>
      <c r="H7" s="3">
        <v>1698</v>
      </c>
      <c r="I7" s="3">
        <v>973</v>
      </c>
      <c r="J7" s="3"/>
      <c r="K7" s="3"/>
    </row>
    <row r="8" spans="1:12" x14ac:dyDescent="0.25">
      <c r="A8" s="43">
        <v>4</v>
      </c>
      <c r="B8" s="13" t="s">
        <v>68</v>
      </c>
      <c r="C8" s="3">
        <v>26.8</v>
      </c>
      <c r="D8" s="3">
        <v>38</v>
      </c>
      <c r="E8" s="3">
        <v>41</v>
      </c>
      <c r="F8" s="3">
        <v>19.5</v>
      </c>
      <c r="G8" s="3">
        <v>40</v>
      </c>
      <c r="H8" s="3">
        <v>27</v>
      </c>
      <c r="I8" s="3">
        <v>40</v>
      </c>
      <c r="J8" s="46"/>
      <c r="K8" s="3"/>
    </row>
    <row r="9" spans="1:12" x14ac:dyDescent="0.25">
      <c r="A9" s="43">
        <v>5</v>
      </c>
      <c r="B9" s="13" t="s">
        <v>69</v>
      </c>
      <c r="C9" s="3">
        <v>45.96</v>
      </c>
      <c r="D9" s="3">
        <v>50</v>
      </c>
      <c r="E9" s="3">
        <v>70</v>
      </c>
      <c r="F9" s="3">
        <v>27.5</v>
      </c>
      <c r="G9" s="3">
        <v>110</v>
      </c>
      <c r="H9" s="3">
        <v>27</v>
      </c>
      <c r="I9" s="3">
        <v>30</v>
      </c>
      <c r="J9" s="3"/>
      <c r="K9" s="3"/>
    </row>
    <row r="10" spans="1:12" x14ac:dyDescent="0.25">
      <c r="A10" s="43">
        <v>6</v>
      </c>
      <c r="B10" s="13" t="s">
        <v>70</v>
      </c>
      <c r="C10" s="3">
        <v>5.25</v>
      </c>
      <c r="D10" s="3">
        <v>75</v>
      </c>
      <c r="E10" s="3">
        <v>12.5</v>
      </c>
      <c r="F10" s="3">
        <v>5.25</v>
      </c>
      <c r="G10" s="3">
        <v>10</v>
      </c>
      <c r="H10" s="3">
        <v>9.99</v>
      </c>
      <c r="I10" s="3">
        <v>75</v>
      </c>
      <c r="J10" s="3"/>
      <c r="K10" s="3"/>
    </row>
    <row r="11" spans="1:12" x14ac:dyDescent="0.25">
      <c r="A11" s="43">
        <v>7</v>
      </c>
      <c r="B11" s="13" t="s">
        <v>71</v>
      </c>
      <c r="C11" s="3">
        <v>5.25</v>
      </c>
      <c r="D11" s="3">
        <v>6.9</v>
      </c>
      <c r="E11" s="3">
        <v>6.8</v>
      </c>
      <c r="F11" s="3">
        <v>4.8499999999999996</v>
      </c>
      <c r="G11" s="3">
        <v>6</v>
      </c>
      <c r="H11" s="3">
        <v>6.75</v>
      </c>
      <c r="I11" s="3">
        <v>5</v>
      </c>
      <c r="J11" s="3"/>
      <c r="K11" s="3"/>
    </row>
    <row r="12" spans="1:12" x14ac:dyDescent="0.25">
      <c r="A12" s="43">
        <v>8</v>
      </c>
      <c r="B12" s="13" t="s">
        <v>72</v>
      </c>
      <c r="C12" s="3">
        <v>7.98</v>
      </c>
      <c r="D12" s="3">
        <v>6.9</v>
      </c>
      <c r="E12" s="3">
        <v>4.9000000000000004</v>
      </c>
      <c r="F12" s="3">
        <v>8.1999999999999993</v>
      </c>
      <c r="G12" s="3">
        <v>7</v>
      </c>
      <c r="H12" s="3">
        <v>8.77</v>
      </c>
      <c r="I12" s="3">
        <v>15</v>
      </c>
      <c r="J12" s="3"/>
      <c r="K12" s="3"/>
    </row>
    <row r="13" spans="1:12" x14ac:dyDescent="0.25">
      <c r="A13" s="43">
        <v>9</v>
      </c>
      <c r="B13" s="13" t="s">
        <v>73</v>
      </c>
      <c r="C13" s="3">
        <v>21.44</v>
      </c>
      <c r="D13" s="3">
        <v>30</v>
      </c>
      <c r="E13" s="3">
        <v>47.9</v>
      </c>
      <c r="F13" s="3">
        <v>32.6</v>
      </c>
      <c r="G13" s="3">
        <v>40</v>
      </c>
      <c r="H13" s="3">
        <v>29.7</v>
      </c>
      <c r="I13" s="3">
        <v>35</v>
      </c>
      <c r="J13" s="3"/>
      <c r="K13" s="3"/>
    </row>
    <row r="14" spans="1:12" x14ac:dyDescent="0.25">
      <c r="A14" s="43">
        <v>10</v>
      </c>
      <c r="B14" s="13" t="s">
        <v>74</v>
      </c>
      <c r="C14" s="3">
        <v>11.39</v>
      </c>
      <c r="D14" s="3">
        <v>15</v>
      </c>
      <c r="E14" s="3">
        <v>20.5</v>
      </c>
      <c r="F14" s="3">
        <v>13.7</v>
      </c>
      <c r="G14" s="3">
        <v>17</v>
      </c>
      <c r="H14" s="3">
        <v>18.899999999999999</v>
      </c>
      <c r="I14" s="3">
        <v>15</v>
      </c>
      <c r="J14" s="3"/>
      <c r="K14" s="3"/>
    </row>
    <row r="15" spans="1:12" x14ac:dyDescent="0.25">
      <c r="A15" s="43">
        <v>11</v>
      </c>
      <c r="B15" s="13" t="s">
        <v>75</v>
      </c>
      <c r="C15" s="3">
        <v>9.98</v>
      </c>
      <c r="D15" s="3">
        <v>32</v>
      </c>
      <c r="E15" s="3">
        <v>24</v>
      </c>
      <c r="F15" s="3">
        <v>21.7</v>
      </c>
      <c r="G15" s="3">
        <v>30</v>
      </c>
      <c r="H15" s="3">
        <v>23.62</v>
      </c>
      <c r="I15" s="3">
        <v>25</v>
      </c>
      <c r="J15" s="3"/>
      <c r="K15" s="3"/>
    </row>
    <row r="16" spans="1:12" x14ac:dyDescent="0.25">
      <c r="A16" s="43">
        <v>12</v>
      </c>
      <c r="B16" s="13" t="s">
        <v>76</v>
      </c>
      <c r="C16" s="3">
        <v>13.98</v>
      </c>
      <c r="D16" s="3">
        <v>14.25</v>
      </c>
      <c r="E16" s="3">
        <v>16.5</v>
      </c>
      <c r="F16" s="3">
        <v>16</v>
      </c>
      <c r="G16" s="3">
        <v>40</v>
      </c>
      <c r="H16" s="3">
        <v>14.85</v>
      </c>
      <c r="I16" s="3">
        <v>18</v>
      </c>
      <c r="J16" s="3"/>
      <c r="K16" s="3"/>
    </row>
    <row r="17" spans="1:11" x14ac:dyDescent="0.25">
      <c r="A17" s="43">
        <v>13</v>
      </c>
      <c r="B17" s="13" t="s">
        <v>77</v>
      </c>
      <c r="C17" s="3">
        <v>35.979999999999997</v>
      </c>
      <c r="D17" s="3">
        <v>34</v>
      </c>
      <c r="E17" s="3">
        <v>48</v>
      </c>
      <c r="F17" s="3">
        <v>44</v>
      </c>
      <c r="G17" s="3">
        <v>47</v>
      </c>
      <c r="H17" s="3">
        <v>36.450000000000003</v>
      </c>
      <c r="I17" s="3">
        <v>36</v>
      </c>
      <c r="J17" s="3"/>
      <c r="K17" s="3"/>
    </row>
    <row r="18" spans="1:11" x14ac:dyDescent="0.25">
      <c r="A18" s="43">
        <v>14</v>
      </c>
      <c r="B18" s="13" t="s">
        <v>78</v>
      </c>
      <c r="C18" s="3">
        <v>66.95</v>
      </c>
      <c r="D18" s="3">
        <v>70</v>
      </c>
      <c r="E18" s="3">
        <v>247</v>
      </c>
      <c r="F18" s="3">
        <v>72</v>
      </c>
      <c r="G18" s="3">
        <v>270</v>
      </c>
      <c r="H18" s="3">
        <v>81</v>
      </c>
      <c r="I18" s="3">
        <v>173</v>
      </c>
      <c r="J18" s="3"/>
      <c r="K18" s="3"/>
    </row>
    <row r="19" spans="1:11" x14ac:dyDescent="0.25">
      <c r="A19" s="43">
        <v>15</v>
      </c>
      <c r="B19" s="13" t="s">
        <v>79</v>
      </c>
      <c r="C19" s="3">
        <v>66.95</v>
      </c>
      <c r="D19" s="3">
        <v>73</v>
      </c>
      <c r="E19" s="3">
        <v>75</v>
      </c>
      <c r="F19" s="3">
        <v>34</v>
      </c>
      <c r="G19" s="3">
        <v>12</v>
      </c>
      <c r="H19" s="3">
        <v>54</v>
      </c>
      <c r="I19" s="3">
        <v>80</v>
      </c>
      <c r="J19" s="3"/>
      <c r="K19" s="3"/>
    </row>
    <row r="20" spans="1:11" x14ac:dyDescent="0.25">
      <c r="A20" s="43">
        <v>16</v>
      </c>
      <c r="B20" s="13" t="s">
        <v>80</v>
      </c>
      <c r="C20" s="3">
        <v>7.37</v>
      </c>
      <c r="D20" s="3">
        <v>93.6</v>
      </c>
      <c r="E20" s="3">
        <v>86</v>
      </c>
      <c r="F20" s="3">
        <v>72</v>
      </c>
      <c r="G20" s="3">
        <v>10</v>
      </c>
      <c r="H20" s="3">
        <v>87.75</v>
      </c>
      <c r="I20" s="3">
        <v>80</v>
      </c>
      <c r="J20" s="3"/>
      <c r="K20" s="3"/>
    </row>
    <row r="21" spans="1:11" ht="15" customHeight="1" x14ac:dyDescent="0.25">
      <c r="A21" s="43">
        <v>17</v>
      </c>
      <c r="B21" s="13" t="s">
        <v>530</v>
      </c>
      <c r="C21" s="3">
        <v>119</v>
      </c>
      <c r="D21" s="3">
        <v>125</v>
      </c>
      <c r="E21" s="3">
        <v>150</v>
      </c>
      <c r="F21" s="3">
        <v>213</v>
      </c>
      <c r="G21" s="3">
        <v>170</v>
      </c>
      <c r="H21" s="3">
        <v>148.5</v>
      </c>
      <c r="I21" s="3">
        <v>350</v>
      </c>
      <c r="J21" s="3"/>
      <c r="K21" s="3"/>
    </row>
    <row r="22" spans="1:11" x14ac:dyDescent="0.25">
      <c r="A22" s="43">
        <v>18</v>
      </c>
      <c r="B22" s="13" t="s">
        <v>81</v>
      </c>
      <c r="C22" s="3">
        <v>92</v>
      </c>
      <c r="D22" s="3">
        <v>0</v>
      </c>
      <c r="E22" s="3">
        <v>30</v>
      </c>
      <c r="F22" s="3">
        <v>69.5</v>
      </c>
      <c r="G22" s="3">
        <v>40</v>
      </c>
      <c r="H22" s="3">
        <v>36</v>
      </c>
      <c r="I22" s="3">
        <v>97</v>
      </c>
      <c r="J22" s="3"/>
      <c r="K22" s="3"/>
    </row>
    <row r="23" spans="1:11" x14ac:dyDescent="0.25">
      <c r="A23" s="43">
        <v>19</v>
      </c>
      <c r="B23" s="13" t="s">
        <v>82</v>
      </c>
      <c r="C23" s="3">
        <v>4.96</v>
      </c>
      <c r="D23" s="3">
        <v>14</v>
      </c>
      <c r="E23" s="3">
        <v>13.7</v>
      </c>
      <c r="F23" s="3">
        <v>24</v>
      </c>
      <c r="G23" s="3">
        <v>17</v>
      </c>
      <c r="H23" s="3">
        <v>10.5</v>
      </c>
      <c r="I23" s="3">
        <v>33</v>
      </c>
      <c r="J23" s="3"/>
      <c r="K23" s="3"/>
    </row>
    <row r="24" spans="1:11" x14ac:dyDescent="0.25">
      <c r="A24" s="43">
        <v>20</v>
      </c>
      <c r="B24" s="13" t="s">
        <v>83</v>
      </c>
      <c r="C24" s="3"/>
      <c r="D24" s="3">
        <v>30</v>
      </c>
      <c r="E24" s="3">
        <v>20.5</v>
      </c>
      <c r="F24" s="3">
        <v>26</v>
      </c>
      <c r="G24" s="3">
        <v>27</v>
      </c>
      <c r="H24" s="3">
        <v>18.22</v>
      </c>
      <c r="I24" s="3">
        <v>26</v>
      </c>
      <c r="J24" s="3"/>
      <c r="K24" s="3"/>
    </row>
    <row r="25" spans="1:11" x14ac:dyDescent="0.25">
      <c r="A25" s="43">
        <v>21</v>
      </c>
      <c r="B25" s="13" t="s">
        <v>84</v>
      </c>
      <c r="C25" s="3"/>
      <c r="D25" s="3">
        <v>35.96</v>
      </c>
      <c r="E25" s="3">
        <v>41</v>
      </c>
      <c r="F25" s="3">
        <v>24.33</v>
      </c>
      <c r="G25" s="3">
        <v>35</v>
      </c>
      <c r="H25" s="3">
        <v>35.1</v>
      </c>
      <c r="I25" s="3">
        <v>35.25</v>
      </c>
      <c r="J25" s="3"/>
      <c r="K25" s="3"/>
    </row>
    <row r="26" spans="1:11" x14ac:dyDescent="0.25">
      <c r="A26" s="43">
        <v>22</v>
      </c>
      <c r="B26" s="13" t="s">
        <v>85</v>
      </c>
      <c r="C26" s="3"/>
      <c r="D26" s="3">
        <v>12.5</v>
      </c>
      <c r="E26" s="3">
        <v>27</v>
      </c>
      <c r="F26" s="3">
        <v>18</v>
      </c>
      <c r="G26" s="3">
        <v>30</v>
      </c>
      <c r="H26" s="3">
        <v>27</v>
      </c>
      <c r="I26" s="3">
        <v>40</v>
      </c>
      <c r="J26" s="3"/>
      <c r="K26" s="3"/>
    </row>
    <row r="27" spans="1:11" x14ac:dyDescent="0.25">
      <c r="A27" s="43">
        <v>23</v>
      </c>
      <c r="B27" s="13" t="s">
        <v>86</v>
      </c>
      <c r="C27" s="3"/>
      <c r="D27" s="3">
        <v>4380</v>
      </c>
      <c r="E27" s="3">
        <v>0</v>
      </c>
      <c r="F27" s="3">
        <v>4204</v>
      </c>
      <c r="G27" s="3">
        <v>4700</v>
      </c>
      <c r="H27" s="3">
        <v>4784</v>
      </c>
      <c r="I27" s="3">
        <v>5150</v>
      </c>
      <c r="J27" s="3"/>
      <c r="K27" s="3"/>
    </row>
    <row r="28" spans="1:11" ht="15" customHeight="1" x14ac:dyDescent="0.25">
      <c r="A28" s="43">
        <v>24</v>
      </c>
      <c r="B28" s="13" t="s">
        <v>87</v>
      </c>
      <c r="C28" s="3"/>
      <c r="D28" s="3">
        <v>5000</v>
      </c>
      <c r="E28" s="3">
        <v>0</v>
      </c>
      <c r="F28" s="3">
        <v>2088</v>
      </c>
      <c r="G28" s="3">
        <v>0</v>
      </c>
      <c r="H28" s="3">
        <v>4990</v>
      </c>
      <c r="I28" s="3">
        <v>7948</v>
      </c>
      <c r="J28" s="3"/>
      <c r="K28" s="3"/>
    </row>
    <row r="29" spans="1:11" x14ac:dyDescent="0.25">
      <c r="A29" s="43">
        <v>25</v>
      </c>
      <c r="B29" s="13" t="s">
        <v>88</v>
      </c>
      <c r="C29" s="3"/>
      <c r="D29" s="3">
        <v>212.5</v>
      </c>
      <c r="E29" s="3">
        <v>247</v>
      </c>
      <c r="F29" s="3">
        <v>280</v>
      </c>
      <c r="G29" s="3">
        <v>410</v>
      </c>
      <c r="H29" s="3">
        <v>244</v>
      </c>
      <c r="I29" s="3">
        <v>220</v>
      </c>
      <c r="J29" s="3"/>
      <c r="K29" s="3"/>
    </row>
    <row r="30" spans="1:11" x14ac:dyDescent="0.25">
      <c r="A30" s="43">
        <v>26</v>
      </c>
      <c r="B30" s="13" t="s">
        <v>89</v>
      </c>
      <c r="C30" s="3"/>
      <c r="D30" s="3">
        <v>244</v>
      </c>
      <c r="E30" s="3">
        <v>300</v>
      </c>
      <c r="F30" s="3">
        <v>319</v>
      </c>
      <c r="G30" s="3">
        <v>270</v>
      </c>
      <c r="H30" s="3">
        <v>311</v>
      </c>
      <c r="I30" s="3">
        <v>278</v>
      </c>
      <c r="J30" s="3"/>
      <c r="K30" s="3"/>
    </row>
    <row r="31" spans="1:11" ht="15" customHeight="1" x14ac:dyDescent="0.25">
      <c r="A31" s="43">
        <v>27</v>
      </c>
      <c r="B31" s="13" t="s">
        <v>90</v>
      </c>
      <c r="C31" s="3"/>
      <c r="D31" s="3">
        <v>35</v>
      </c>
      <c r="E31" s="3">
        <v>0</v>
      </c>
      <c r="F31" s="3">
        <v>51.6</v>
      </c>
      <c r="G31" s="3">
        <v>40</v>
      </c>
      <c r="H31" s="3">
        <v>44</v>
      </c>
      <c r="I31" s="3">
        <v>33.29</v>
      </c>
      <c r="J31" s="3"/>
      <c r="K31" s="3"/>
    </row>
    <row r="32" spans="1:11" x14ac:dyDescent="0.25">
      <c r="A32" s="43">
        <v>28</v>
      </c>
      <c r="B32" s="13" t="s">
        <v>91</v>
      </c>
      <c r="C32" s="3"/>
      <c r="D32" s="3">
        <v>5.75</v>
      </c>
      <c r="E32" s="3">
        <v>6.27</v>
      </c>
      <c r="F32" s="3">
        <v>9.1</v>
      </c>
      <c r="G32" s="3">
        <v>10</v>
      </c>
      <c r="H32" s="3">
        <v>10.199999999999999</v>
      </c>
      <c r="I32" s="3">
        <v>7.4</v>
      </c>
      <c r="J32" s="3"/>
      <c r="K32" s="3"/>
    </row>
    <row r="33" spans="1:11" x14ac:dyDescent="0.25">
      <c r="A33" s="43">
        <v>29</v>
      </c>
      <c r="B33" s="13" t="s">
        <v>92</v>
      </c>
      <c r="C33" s="3"/>
      <c r="D33" s="3">
        <v>36.979999999999997</v>
      </c>
      <c r="E33" s="3">
        <v>89</v>
      </c>
      <c r="F33" s="3">
        <v>63</v>
      </c>
      <c r="G33" s="3">
        <v>70</v>
      </c>
      <c r="H33" s="3">
        <v>40.5</v>
      </c>
      <c r="I33" s="3">
        <v>43.9</v>
      </c>
      <c r="J33" s="3"/>
      <c r="K33" s="3"/>
    </row>
    <row r="34" spans="1:11" x14ac:dyDescent="0.25">
      <c r="A34" s="43">
        <v>30</v>
      </c>
      <c r="B34" s="13" t="s">
        <v>93</v>
      </c>
      <c r="C34" s="3"/>
      <c r="D34" s="3">
        <v>100</v>
      </c>
      <c r="E34" s="3">
        <v>137</v>
      </c>
      <c r="F34" s="3">
        <v>65.5</v>
      </c>
      <c r="G34" s="3">
        <v>190</v>
      </c>
      <c r="H34" s="3">
        <v>94.5</v>
      </c>
      <c r="I34" s="3">
        <v>89</v>
      </c>
      <c r="J34" s="3"/>
      <c r="K34" s="3"/>
    </row>
    <row r="35" spans="1:11" x14ac:dyDescent="0.25">
      <c r="A35" s="43">
        <v>31</v>
      </c>
      <c r="B35" s="13" t="s">
        <v>94</v>
      </c>
      <c r="C35" s="3"/>
      <c r="D35" s="3">
        <v>45</v>
      </c>
      <c r="E35" s="3">
        <v>48</v>
      </c>
      <c r="F35" s="3">
        <v>44</v>
      </c>
      <c r="G35" s="3">
        <v>50</v>
      </c>
      <c r="H35" s="3">
        <v>54</v>
      </c>
      <c r="I35" s="3">
        <v>65</v>
      </c>
      <c r="J35" s="3"/>
      <c r="K35" s="3"/>
    </row>
    <row r="36" spans="1:11" x14ac:dyDescent="0.25">
      <c r="A36" s="43">
        <v>32</v>
      </c>
      <c r="B36" s="13" t="s">
        <v>95</v>
      </c>
      <c r="C36" s="3"/>
      <c r="D36" s="3">
        <v>91</v>
      </c>
      <c r="E36" s="3">
        <v>55</v>
      </c>
      <c r="F36" s="3">
        <v>66</v>
      </c>
      <c r="G36" s="3">
        <v>160</v>
      </c>
      <c r="H36" s="3">
        <v>47.5</v>
      </c>
      <c r="I36" s="3">
        <v>70</v>
      </c>
      <c r="J36" s="3"/>
      <c r="K36" s="3"/>
    </row>
    <row r="37" spans="1:11" x14ac:dyDescent="0.25">
      <c r="A37" s="43">
        <v>33</v>
      </c>
      <c r="B37" s="13" t="s">
        <v>96</v>
      </c>
      <c r="C37" s="3"/>
      <c r="D37" s="3">
        <v>790</v>
      </c>
      <c r="E37" s="3">
        <v>931</v>
      </c>
      <c r="F37" s="3">
        <v>840</v>
      </c>
      <c r="G37" s="3">
        <v>720</v>
      </c>
      <c r="H37" s="3">
        <v>649</v>
      </c>
      <c r="I37" s="3">
        <v>748</v>
      </c>
      <c r="J37" s="3"/>
      <c r="K37" s="3"/>
    </row>
    <row r="38" spans="1:11" x14ac:dyDescent="0.25">
      <c r="A38" s="43">
        <v>34</v>
      </c>
      <c r="B38" s="13" t="s">
        <v>97</v>
      </c>
      <c r="C38" s="3"/>
      <c r="D38" s="3">
        <v>1180</v>
      </c>
      <c r="E38" s="3">
        <v>1205</v>
      </c>
      <c r="F38" s="3">
        <v>1180</v>
      </c>
      <c r="G38" s="3">
        <v>820</v>
      </c>
      <c r="H38" s="3">
        <v>1088</v>
      </c>
      <c r="I38" s="3">
        <v>997</v>
      </c>
      <c r="J38" s="3"/>
      <c r="K38" s="3"/>
    </row>
    <row r="39" spans="1:11" x14ac:dyDescent="0.25">
      <c r="A39" s="43">
        <v>35</v>
      </c>
      <c r="B39" s="13" t="s">
        <v>532</v>
      </c>
      <c r="C39" s="3"/>
      <c r="D39" s="3">
        <v>238</v>
      </c>
      <c r="E39" s="3">
        <v>260</v>
      </c>
      <c r="F39" s="3">
        <v>240</v>
      </c>
      <c r="G39" s="3">
        <v>280</v>
      </c>
      <c r="H39" s="3">
        <v>411</v>
      </c>
      <c r="I39" s="3">
        <v>230</v>
      </c>
      <c r="J39" s="3"/>
      <c r="K39" s="3"/>
    </row>
    <row r="40" spans="1:11" x14ac:dyDescent="0.25">
      <c r="A40" s="43">
        <v>36</v>
      </c>
      <c r="B40" s="13" t="s">
        <v>98</v>
      </c>
      <c r="C40" s="3"/>
      <c r="D40" s="3">
        <v>34</v>
      </c>
      <c r="E40" s="3">
        <v>55</v>
      </c>
      <c r="F40" s="3">
        <v>24</v>
      </c>
      <c r="G40" s="3">
        <v>40</v>
      </c>
      <c r="H40" s="3">
        <v>43</v>
      </c>
      <c r="I40" s="3">
        <v>33</v>
      </c>
      <c r="J40" s="3"/>
      <c r="K40" s="3"/>
    </row>
    <row r="41" spans="1:11" x14ac:dyDescent="0.25">
      <c r="A41" s="43">
        <v>37</v>
      </c>
      <c r="B41" s="13" t="s">
        <v>99</v>
      </c>
      <c r="C41" s="3"/>
      <c r="D41" s="3">
        <v>239</v>
      </c>
      <c r="E41" s="3">
        <v>301</v>
      </c>
      <c r="F41" s="3">
        <v>285</v>
      </c>
      <c r="G41" s="3">
        <v>460</v>
      </c>
      <c r="H41" s="3">
        <v>339</v>
      </c>
      <c r="I41" s="3">
        <v>250</v>
      </c>
      <c r="J41" s="3"/>
      <c r="K41" s="3"/>
    </row>
    <row r="42" spans="1:11" x14ac:dyDescent="0.25">
      <c r="A42" s="43">
        <v>38</v>
      </c>
      <c r="B42" s="13" t="s">
        <v>100</v>
      </c>
      <c r="C42" s="3"/>
      <c r="D42" s="3">
        <v>27.5</v>
      </c>
      <c r="E42" s="3">
        <v>96</v>
      </c>
      <c r="F42" s="3">
        <v>23.5</v>
      </c>
      <c r="G42" s="3">
        <v>40</v>
      </c>
      <c r="H42" s="3">
        <v>47.6</v>
      </c>
      <c r="I42" s="3">
        <v>29</v>
      </c>
      <c r="J42" s="3"/>
      <c r="K42" s="3"/>
    </row>
    <row r="43" spans="1:11" x14ac:dyDescent="0.25">
      <c r="A43" s="43">
        <v>39</v>
      </c>
      <c r="B43" s="13" t="s">
        <v>101</v>
      </c>
      <c r="C43" s="3"/>
      <c r="D43" s="3">
        <v>27.5</v>
      </c>
      <c r="E43" s="3">
        <v>68.5</v>
      </c>
      <c r="F43" s="3">
        <v>23</v>
      </c>
      <c r="G43" s="3">
        <v>60</v>
      </c>
      <c r="H43" s="3">
        <v>36</v>
      </c>
      <c r="I43" s="3">
        <v>48</v>
      </c>
      <c r="J43" s="3"/>
      <c r="K43" s="3"/>
    </row>
    <row r="44" spans="1:11" x14ac:dyDescent="0.25">
      <c r="A44" s="43">
        <v>40</v>
      </c>
      <c r="B44" s="13" t="s">
        <v>102</v>
      </c>
      <c r="C44" s="3">
        <v>53</v>
      </c>
      <c r="D44" s="3">
        <v>48</v>
      </c>
      <c r="E44" s="3">
        <v>85</v>
      </c>
      <c r="F44" s="3">
        <v>65</v>
      </c>
      <c r="G44" s="3">
        <v>80</v>
      </c>
      <c r="H44" s="3">
        <v>54</v>
      </c>
      <c r="I44" s="3">
        <v>40</v>
      </c>
      <c r="J44" s="3"/>
      <c r="K44" s="3"/>
    </row>
    <row r="45" spans="1:11" x14ac:dyDescent="0.25">
      <c r="A45" s="43">
        <v>41</v>
      </c>
      <c r="B45" s="13" t="s">
        <v>103</v>
      </c>
      <c r="C45" s="3">
        <v>308</v>
      </c>
      <c r="D45" s="3">
        <v>35</v>
      </c>
      <c r="E45" s="3">
        <v>385</v>
      </c>
      <c r="F45" s="3">
        <v>41</v>
      </c>
      <c r="G45" s="3">
        <v>30</v>
      </c>
      <c r="H45" s="3">
        <v>33.75</v>
      </c>
      <c r="I45" s="3">
        <v>44</v>
      </c>
      <c r="J45" s="3"/>
      <c r="K45" s="3"/>
    </row>
    <row r="46" spans="1:11" x14ac:dyDescent="0.25">
      <c r="A46" s="43">
        <v>42</v>
      </c>
      <c r="B46" s="13" t="s">
        <v>104</v>
      </c>
      <c r="C46" s="3">
        <v>9.98</v>
      </c>
      <c r="D46" s="3">
        <v>10</v>
      </c>
      <c r="E46" s="3">
        <v>14</v>
      </c>
      <c r="F46" s="3">
        <v>12</v>
      </c>
      <c r="G46" s="3">
        <v>16</v>
      </c>
      <c r="H46" s="3">
        <v>9.4499999999999993</v>
      </c>
      <c r="I46" s="3">
        <v>185</v>
      </c>
      <c r="J46" s="3"/>
      <c r="K46" s="3"/>
    </row>
    <row r="47" spans="1:11" x14ac:dyDescent="0.25">
      <c r="A47" s="43">
        <v>43</v>
      </c>
      <c r="B47" s="13" t="s">
        <v>105</v>
      </c>
      <c r="C47" s="3">
        <v>3.91</v>
      </c>
      <c r="D47" s="3">
        <v>4.75</v>
      </c>
      <c r="E47" s="3">
        <v>5.16</v>
      </c>
      <c r="F47" s="3">
        <v>2.41</v>
      </c>
      <c r="G47" s="3">
        <v>5</v>
      </c>
      <c r="H47" s="3">
        <v>1.7</v>
      </c>
      <c r="I47" s="3">
        <v>3</v>
      </c>
      <c r="J47" s="3"/>
      <c r="K47" s="3"/>
    </row>
    <row r="48" spans="1:11" x14ac:dyDescent="0.25">
      <c r="A48" s="43">
        <v>44</v>
      </c>
      <c r="B48" s="13" t="s">
        <v>106</v>
      </c>
      <c r="C48" s="3">
        <v>5.09</v>
      </c>
      <c r="D48" s="3">
        <v>0</v>
      </c>
      <c r="E48" s="3">
        <v>7</v>
      </c>
      <c r="F48" s="3">
        <v>22</v>
      </c>
      <c r="G48" s="3">
        <v>240</v>
      </c>
      <c r="H48" s="3">
        <v>3080</v>
      </c>
      <c r="I48" s="3">
        <v>198</v>
      </c>
      <c r="J48" s="3"/>
      <c r="K48" s="3"/>
    </row>
    <row r="49" spans="1:11" x14ac:dyDescent="0.25">
      <c r="A49" s="43">
        <v>45</v>
      </c>
      <c r="B49" s="13" t="s">
        <v>107</v>
      </c>
      <c r="C49" s="3">
        <v>388</v>
      </c>
      <c r="D49" s="3">
        <v>325</v>
      </c>
      <c r="E49" s="3">
        <v>441</v>
      </c>
      <c r="F49" s="3">
        <v>440</v>
      </c>
      <c r="G49" s="3">
        <v>370</v>
      </c>
      <c r="H49" s="3">
        <v>380</v>
      </c>
      <c r="I49" s="3">
        <v>419</v>
      </c>
      <c r="J49" s="3"/>
      <c r="K49" s="3"/>
    </row>
    <row r="50" spans="1:11" x14ac:dyDescent="0.25">
      <c r="A50" s="43">
        <v>46</v>
      </c>
      <c r="B50" s="13" t="s">
        <v>108</v>
      </c>
      <c r="C50" s="3">
        <v>38</v>
      </c>
      <c r="D50" s="3">
        <v>45</v>
      </c>
      <c r="E50" s="3">
        <v>44</v>
      </c>
      <c r="F50" s="3">
        <v>40</v>
      </c>
      <c r="G50" s="3">
        <v>50</v>
      </c>
      <c r="H50" s="3">
        <v>39.15</v>
      </c>
      <c r="I50" s="3">
        <v>40</v>
      </c>
      <c r="J50" s="3"/>
      <c r="K50" s="3"/>
    </row>
    <row r="51" spans="1:11" x14ac:dyDescent="0.25">
      <c r="A51" s="43">
        <v>47</v>
      </c>
      <c r="B51" s="13" t="s">
        <v>109</v>
      </c>
      <c r="C51" s="3">
        <v>22</v>
      </c>
      <c r="D51" s="3">
        <v>29</v>
      </c>
      <c r="E51" s="3">
        <v>44</v>
      </c>
      <c r="F51" s="3">
        <v>44</v>
      </c>
      <c r="G51" s="3">
        <v>30</v>
      </c>
      <c r="H51" s="3">
        <v>40.5</v>
      </c>
      <c r="I51" s="3">
        <v>29</v>
      </c>
      <c r="J51" s="3"/>
      <c r="K51" s="3"/>
    </row>
    <row r="52" spans="1:11" x14ac:dyDescent="0.25">
      <c r="A52" s="43">
        <v>48</v>
      </c>
      <c r="B52" s="13" t="s">
        <v>110</v>
      </c>
      <c r="C52" s="3">
        <v>144</v>
      </c>
      <c r="D52" s="3">
        <v>169</v>
      </c>
      <c r="E52" s="3">
        <v>356</v>
      </c>
      <c r="F52" s="3">
        <v>175</v>
      </c>
      <c r="G52" s="3">
        <v>200</v>
      </c>
      <c r="H52" s="3">
        <v>118</v>
      </c>
      <c r="I52" s="3">
        <v>145</v>
      </c>
      <c r="J52" s="3"/>
      <c r="K52" s="3"/>
    </row>
    <row r="53" spans="1:11" x14ac:dyDescent="0.25">
      <c r="A53" s="43">
        <v>49</v>
      </c>
      <c r="B53" s="13" t="s">
        <v>111</v>
      </c>
      <c r="C53" s="3">
        <v>54</v>
      </c>
      <c r="D53" s="3">
        <v>0</v>
      </c>
      <c r="E53" s="3">
        <v>0</v>
      </c>
      <c r="F53" s="3">
        <v>150</v>
      </c>
      <c r="G53" s="3">
        <v>90</v>
      </c>
      <c r="H53" s="3">
        <v>59</v>
      </c>
      <c r="I53" s="3">
        <v>60</v>
      </c>
      <c r="J53" s="3"/>
      <c r="K53" s="3"/>
    </row>
    <row r="54" spans="1:11" x14ac:dyDescent="0.25">
      <c r="A54" s="43">
        <v>50</v>
      </c>
      <c r="B54" s="13" t="s">
        <v>112</v>
      </c>
      <c r="C54" s="3">
        <v>34</v>
      </c>
      <c r="D54" s="3">
        <v>0</v>
      </c>
      <c r="E54" s="3">
        <v>0</v>
      </c>
      <c r="F54" s="3">
        <v>240</v>
      </c>
      <c r="G54" s="3">
        <v>100</v>
      </c>
      <c r="H54" s="3">
        <v>33.75</v>
      </c>
      <c r="I54" s="3">
        <v>73</v>
      </c>
      <c r="J54" s="3"/>
      <c r="K54" s="3"/>
    </row>
    <row r="55" spans="1:11" x14ac:dyDescent="0.25">
      <c r="A55" s="43">
        <v>51</v>
      </c>
      <c r="B55" s="13" t="s">
        <v>113</v>
      </c>
      <c r="C55" s="3">
        <v>73</v>
      </c>
      <c r="D55" s="3">
        <v>49</v>
      </c>
      <c r="E55" s="3">
        <v>62</v>
      </c>
      <c r="F55" s="3">
        <v>72</v>
      </c>
      <c r="G55" s="3">
        <v>90</v>
      </c>
      <c r="H55" s="3">
        <v>74.25</v>
      </c>
      <c r="I55" s="3">
        <v>62</v>
      </c>
      <c r="J55" s="3"/>
      <c r="K55" s="3"/>
    </row>
    <row r="56" spans="1:11" x14ac:dyDescent="0.25">
      <c r="A56" s="43">
        <v>52</v>
      </c>
      <c r="B56" s="13" t="s">
        <v>114</v>
      </c>
      <c r="C56" s="3">
        <v>7.98</v>
      </c>
      <c r="D56" s="3">
        <v>18.75</v>
      </c>
      <c r="E56" s="3">
        <v>0</v>
      </c>
      <c r="F56" s="3">
        <v>246</v>
      </c>
      <c r="G56" s="3">
        <v>28</v>
      </c>
      <c r="H56" s="3">
        <v>21.6</v>
      </c>
      <c r="I56" s="3">
        <v>235</v>
      </c>
      <c r="J56" s="3"/>
      <c r="K56" s="3"/>
    </row>
    <row r="57" spans="1:11" x14ac:dyDescent="0.25">
      <c r="A57" s="43">
        <v>53</v>
      </c>
      <c r="B57" s="13" t="s">
        <v>115</v>
      </c>
      <c r="C57" s="3">
        <v>254</v>
      </c>
      <c r="D57" s="3">
        <v>24</v>
      </c>
      <c r="E57" s="3">
        <v>0</v>
      </c>
      <c r="F57" s="3">
        <v>260</v>
      </c>
      <c r="G57" s="3">
        <v>33</v>
      </c>
      <c r="H57" s="3">
        <v>26</v>
      </c>
      <c r="I57" s="3">
        <v>38</v>
      </c>
      <c r="J57" s="3"/>
      <c r="K57" s="3"/>
    </row>
    <row r="58" spans="1:11" x14ac:dyDescent="0.25">
      <c r="A58" s="43">
        <v>54</v>
      </c>
      <c r="B58" s="13" t="s">
        <v>116</v>
      </c>
      <c r="C58" s="3">
        <v>79</v>
      </c>
      <c r="D58" s="3">
        <v>43.75</v>
      </c>
      <c r="E58" s="3">
        <v>68.5</v>
      </c>
      <c r="F58" s="3">
        <v>73</v>
      </c>
      <c r="G58" s="3">
        <v>60</v>
      </c>
      <c r="H58" s="3">
        <v>96</v>
      </c>
      <c r="I58" s="3">
        <v>49</v>
      </c>
      <c r="J58" s="3"/>
      <c r="K58" s="3"/>
    </row>
    <row r="59" spans="1:11" x14ac:dyDescent="0.25">
      <c r="A59" s="43">
        <v>55</v>
      </c>
      <c r="B59" s="13" t="s">
        <v>117</v>
      </c>
      <c r="C59" s="3">
        <v>107</v>
      </c>
      <c r="D59" s="3">
        <v>60</v>
      </c>
      <c r="E59" s="3">
        <v>123</v>
      </c>
      <c r="F59" s="3">
        <v>52</v>
      </c>
      <c r="G59" s="3">
        <v>70</v>
      </c>
      <c r="H59" s="3">
        <v>33.75</v>
      </c>
      <c r="I59" s="3">
        <v>79</v>
      </c>
      <c r="J59" s="3"/>
      <c r="K59" s="3"/>
    </row>
    <row r="60" spans="1:11" x14ac:dyDescent="0.25">
      <c r="A60" s="43">
        <v>56</v>
      </c>
      <c r="B60" s="13" t="s">
        <v>118</v>
      </c>
      <c r="C60" s="3">
        <v>81</v>
      </c>
      <c r="D60" s="3">
        <v>45</v>
      </c>
      <c r="E60" s="3">
        <v>55</v>
      </c>
      <c r="F60" s="3">
        <v>48</v>
      </c>
      <c r="G60" s="3">
        <v>50</v>
      </c>
      <c r="H60" s="3">
        <v>47.25</v>
      </c>
      <c r="I60" s="3">
        <v>45</v>
      </c>
      <c r="J60" s="3"/>
      <c r="K60" s="3"/>
    </row>
    <row r="61" spans="1:11" x14ac:dyDescent="0.25">
      <c r="A61" s="43">
        <v>57</v>
      </c>
      <c r="B61" s="13" t="s">
        <v>119</v>
      </c>
      <c r="C61" s="3">
        <v>67</v>
      </c>
      <c r="D61" s="3">
        <v>37</v>
      </c>
      <c r="E61" s="3">
        <v>48</v>
      </c>
      <c r="F61" s="3">
        <v>55</v>
      </c>
      <c r="G61" s="3">
        <v>140</v>
      </c>
      <c r="H61" s="3">
        <v>54</v>
      </c>
      <c r="I61" s="3">
        <v>30</v>
      </c>
      <c r="J61" s="3"/>
      <c r="K61" s="3"/>
    </row>
    <row r="62" spans="1:11" x14ac:dyDescent="0.25">
      <c r="A62" s="43">
        <v>58</v>
      </c>
      <c r="B62" s="13" t="s">
        <v>120</v>
      </c>
      <c r="C62" s="3">
        <v>268</v>
      </c>
      <c r="D62" s="3">
        <v>563</v>
      </c>
      <c r="E62" s="3">
        <v>0</v>
      </c>
      <c r="F62" s="3">
        <v>250</v>
      </c>
      <c r="G62" s="3">
        <v>140</v>
      </c>
      <c r="H62" s="3">
        <v>199</v>
      </c>
      <c r="I62" s="3">
        <v>350</v>
      </c>
      <c r="J62" s="3"/>
      <c r="K62" s="3"/>
    </row>
    <row r="63" spans="1:11" x14ac:dyDescent="0.25">
      <c r="A63" s="43">
        <v>59</v>
      </c>
      <c r="B63" s="13" t="s">
        <v>121</v>
      </c>
      <c r="C63" s="3">
        <v>79.98</v>
      </c>
      <c r="D63" s="3">
        <v>69</v>
      </c>
      <c r="E63" s="3">
        <v>68.5</v>
      </c>
      <c r="F63" s="3">
        <v>125</v>
      </c>
      <c r="G63" s="3">
        <v>90</v>
      </c>
      <c r="H63" s="3">
        <v>47.25</v>
      </c>
      <c r="I63" s="3">
        <v>83</v>
      </c>
      <c r="J63" s="3"/>
      <c r="K63" s="3"/>
    </row>
    <row r="64" spans="1:11" x14ac:dyDescent="0.25">
      <c r="A64" s="43">
        <v>60</v>
      </c>
      <c r="B64" s="13" t="s">
        <v>122</v>
      </c>
      <c r="C64" s="3">
        <v>39.979999999999997</v>
      </c>
      <c r="D64" s="3">
        <v>28</v>
      </c>
      <c r="E64" s="3">
        <v>41</v>
      </c>
      <c r="F64" s="3">
        <v>55</v>
      </c>
      <c r="G64" s="3">
        <v>27</v>
      </c>
      <c r="H64" s="3">
        <v>33.75</v>
      </c>
      <c r="I64" s="3">
        <v>36</v>
      </c>
      <c r="J64" s="3"/>
      <c r="K64" s="3"/>
    </row>
    <row r="65" spans="1:11" x14ac:dyDescent="0.25">
      <c r="A65" s="43">
        <v>61</v>
      </c>
      <c r="B65" s="13" t="s">
        <v>123</v>
      </c>
      <c r="C65" s="3">
        <v>39.979999999999997</v>
      </c>
      <c r="D65" s="3">
        <v>49</v>
      </c>
      <c r="E65" s="3">
        <v>75</v>
      </c>
      <c r="F65" s="3">
        <v>77</v>
      </c>
      <c r="G65" s="3">
        <v>90</v>
      </c>
      <c r="H65" s="3">
        <v>54</v>
      </c>
      <c r="I65" s="3">
        <v>50</v>
      </c>
      <c r="J65" s="3"/>
      <c r="K65" s="3"/>
    </row>
    <row r="66" spans="1:11" x14ac:dyDescent="0.25">
      <c r="A66" s="43">
        <v>62</v>
      </c>
      <c r="B66" s="13" t="s">
        <v>124</v>
      </c>
      <c r="C66" s="3">
        <v>49.98</v>
      </c>
      <c r="D66" s="3">
        <v>49</v>
      </c>
      <c r="E66" s="3">
        <v>75</v>
      </c>
      <c r="F66" s="3">
        <v>75</v>
      </c>
      <c r="G66" s="3">
        <v>90</v>
      </c>
      <c r="H66" s="3">
        <v>54</v>
      </c>
      <c r="I66" s="3">
        <v>48</v>
      </c>
      <c r="J66" s="3"/>
      <c r="K66" s="3"/>
    </row>
    <row r="67" spans="1:11" x14ac:dyDescent="0.25">
      <c r="A67" s="43">
        <v>63</v>
      </c>
      <c r="B67" s="13" t="s">
        <v>125</v>
      </c>
      <c r="C67" s="3">
        <v>28.14</v>
      </c>
      <c r="D67" s="3">
        <v>28.75</v>
      </c>
      <c r="E67" s="3">
        <v>41</v>
      </c>
      <c r="F67" s="3">
        <v>35</v>
      </c>
      <c r="G67" s="3">
        <v>27</v>
      </c>
      <c r="H67" s="3">
        <v>34.5</v>
      </c>
      <c r="I67" s="3">
        <v>30</v>
      </c>
      <c r="J67" s="3"/>
      <c r="K67" s="3"/>
    </row>
    <row r="68" spans="1:11" x14ac:dyDescent="0.25">
      <c r="A68" s="43">
        <v>64</v>
      </c>
      <c r="B68" s="13" t="s">
        <v>107</v>
      </c>
      <c r="C68" s="3">
        <v>388</v>
      </c>
      <c r="D68" s="3">
        <v>325</v>
      </c>
      <c r="E68" s="3">
        <v>411</v>
      </c>
      <c r="F68" s="3">
        <v>440</v>
      </c>
      <c r="G68" s="3">
        <v>370</v>
      </c>
      <c r="H68" s="3">
        <v>3.8</v>
      </c>
      <c r="I68" s="3">
        <v>580</v>
      </c>
      <c r="J68" s="3"/>
      <c r="K68" s="3"/>
    </row>
    <row r="69" spans="1:11" x14ac:dyDescent="0.25">
      <c r="A69" s="43">
        <v>65</v>
      </c>
      <c r="B69" s="13" t="s">
        <v>126</v>
      </c>
      <c r="C69" s="3">
        <v>79.98</v>
      </c>
      <c r="D69" s="3">
        <v>68.75</v>
      </c>
      <c r="E69" s="3">
        <v>90</v>
      </c>
      <c r="F69" s="3">
        <v>85</v>
      </c>
      <c r="G69" s="3">
        <v>70</v>
      </c>
      <c r="H69" s="3">
        <v>54</v>
      </c>
      <c r="I69" s="3">
        <v>50</v>
      </c>
      <c r="J69" s="3"/>
      <c r="K69" s="3"/>
    </row>
    <row r="70" spans="1:11" x14ac:dyDescent="0.25">
      <c r="A70" s="43">
        <v>66</v>
      </c>
      <c r="B70" s="13" t="s">
        <v>127</v>
      </c>
      <c r="C70" s="3">
        <v>67</v>
      </c>
      <c r="D70" s="3">
        <v>37.5</v>
      </c>
      <c r="E70" s="3">
        <v>48</v>
      </c>
      <c r="F70" s="3">
        <v>38</v>
      </c>
      <c r="G70" s="3">
        <v>30</v>
      </c>
      <c r="H70" s="3">
        <v>54</v>
      </c>
      <c r="I70" s="3">
        <v>30</v>
      </c>
      <c r="J70" s="3"/>
      <c r="K70" s="3"/>
    </row>
    <row r="71" spans="1:11" x14ac:dyDescent="0.25">
      <c r="A71" s="43">
        <v>67</v>
      </c>
      <c r="B71" s="13" t="s">
        <v>128</v>
      </c>
      <c r="C71" s="3">
        <v>36.18</v>
      </c>
      <c r="D71" s="3">
        <v>35</v>
      </c>
      <c r="E71" s="3">
        <v>48</v>
      </c>
      <c r="F71" s="3">
        <v>51</v>
      </c>
      <c r="G71" s="3">
        <v>47</v>
      </c>
      <c r="H71" s="3">
        <v>39</v>
      </c>
      <c r="I71" s="3">
        <v>38</v>
      </c>
      <c r="J71" s="3"/>
      <c r="K71" s="3"/>
    </row>
    <row r="72" spans="1:11" x14ac:dyDescent="0.25">
      <c r="A72" s="43">
        <v>68</v>
      </c>
      <c r="B72" s="13" t="s">
        <v>129</v>
      </c>
      <c r="C72" s="3">
        <v>4.6900000000000004</v>
      </c>
      <c r="D72" s="3">
        <v>44</v>
      </c>
      <c r="E72" s="3">
        <v>70</v>
      </c>
      <c r="F72" s="3">
        <v>62</v>
      </c>
      <c r="G72" s="3">
        <v>48</v>
      </c>
      <c r="H72" s="3">
        <v>4.72</v>
      </c>
      <c r="I72" s="3">
        <v>50</v>
      </c>
      <c r="J72" s="3"/>
      <c r="K72" s="3"/>
    </row>
    <row r="73" spans="1:11" x14ac:dyDescent="0.25">
      <c r="A73" s="43">
        <v>69</v>
      </c>
      <c r="B73" s="13" t="s">
        <v>130</v>
      </c>
      <c r="C73" s="3">
        <v>33.5</v>
      </c>
      <c r="D73" s="3">
        <v>23</v>
      </c>
      <c r="E73" s="3">
        <v>41</v>
      </c>
      <c r="F73" s="3">
        <v>37</v>
      </c>
      <c r="G73" s="3">
        <v>27</v>
      </c>
      <c r="H73" s="3">
        <v>56.5</v>
      </c>
      <c r="I73" s="3">
        <v>32</v>
      </c>
      <c r="J73" s="3"/>
      <c r="K73" s="3"/>
    </row>
    <row r="74" spans="1:11" x14ac:dyDescent="0.25">
      <c r="A74" s="43">
        <v>70</v>
      </c>
      <c r="B74" s="13" t="s">
        <v>131</v>
      </c>
      <c r="C74" s="3">
        <v>13.4</v>
      </c>
      <c r="D74" s="3">
        <v>9</v>
      </c>
      <c r="E74" s="3">
        <v>0</v>
      </c>
      <c r="F74" s="3">
        <v>120</v>
      </c>
      <c r="G74" s="3">
        <v>20</v>
      </c>
      <c r="H74" s="3">
        <v>17</v>
      </c>
      <c r="I74" s="3">
        <v>12</v>
      </c>
      <c r="J74" s="3"/>
      <c r="K74" s="3"/>
    </row>
  </sheetData>
  <mergeCells count="1">
    <mergeCell ref="C4:I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9"/>
  <sheetViews>
    <sheetView workbookViewId="0">
      <selection activeCell="G1" sqref="F1:G1048576"/>
    </sheetView>
  </sheetViews>
  <sheetFormatPr defaultRowHeight="15" x14ac:dyDescent="0.25"/>
  <cols>
    <col min="1" max="1" width="5.85546875" style="10" customWidth="1"/>
    <col min="2" max="2" width="30.42578125" customWidth="1"/>
    <col min="3" max="3" width="12.42578125" customWidth="1"/>
    <col min="4" max="4" width="10.7109375" customWidth="1"/>
    <col min="5" max="5" width="17.140625" customWidth="1"/>
    <col min="6" max="6" width="12" hidden="1" customWidth="1"/>
    <col min="7" max="7" width="15.85546875" hidden="1" customWidth="1"/>
  </cols>
  <sheetData>
    <row r="4" spans="1:7" ht="21" x14ac:dyDescent="0.35">
      <c r="B4" s="49"/>
      <c r="C4" s="56" t="s">
        <v>133</v>
      </c>
      <c r="D4" s="49"/>
      <c r="E4" s="49"/>
      <c r="F4" s="49"/>
    </row>
    <row r="6" spans="1:7" ht="33" customHeight="1" x14ac:dyDescent="0.25">
      <c r="A6" s="64"/>
      <c r="B6" s="63" t="s">
        <v>483</v>
      </c>
      <c r="C6" s="65" t="s">
        <v>480</v>
      </c>
      <c r="D6" s="65" t="s">
        <v>481</v>
      </c>
      <c r="E6" s="65" t="s">
        <v>428</v>
      </c>
      <c r="F6" s="63" t="s">
        <v>482</v>
      </c>
      <c r="G6" s="65" t="s">
        <v>433</v>
      </c>
    </row>
    <row r="7" spans="1:7" ht="21.75" customHeight="1" x14ac:dyDescent="0.25">
      <c r="A7" s="60"/>
      <c r="B7" s="61" t="s">
        <v>479</v>
      </c>
      <c r="C7" s="124" t="s">
        <v>440</v>
      </c>
      <c r="D7" s="125"/>
      <c r="E7" s="125"/>
      <c r="F7" s="126"/>
      <c r="G7" s="61"/>
    </row>
    <row r="8" spans="1:7" ht="15.75" x14ac:dyDescent="0.25">
      <c r="A8" s="60">
        <v>1</v>
      </c>
      <c r="B8" s="61" t="s">
        <v>134</v>
      </c>
      <c r="C8" s="61">
        <v>194</v>
      </c>
      <c r="D8" s="61">
        <v>367</v>
      </c>
      <c r="E8" s="61">
        <v>989</v>
      </c>
      <c r="F8" s="62">
        <v>194</v>
      </c>
      <c r="G8" s="61" t="s">
        <v>485</v>
      </c>
    </row>
    <row r="9" spans="1:7" ht="15.75" x14ac:dyDescent="0.25">
      <c r="A9" s="60">
        <v>2</v>
      </c>
      <c r="B9" s="61" t="s">
        <v>135</v>
      </c>
      <c r="C9" s="61">
        <v>695</v>
      </c>
      <c r="D9" s="61">
        <v>660</v>
      </c>
      <c r="E9" s="61">
        <v>1290</v>
      </c>
      <c r="F9" s="62">
        <v>660</v>
      </c>
      <c r="G9" s="61" t="s">
        <v>486</v>
      </c>
    </row>
    <row r="10" spans="1:7" ht="15.75" x14ac:dyDescent="0.25">
      <c r="A10" s="60">
        <v>3</v>
      </c>
      <c r="B10" s="61" t="s">
        <v>136</v>
      </c>
      <c r="C10" s="61">
        <v>208</v>
      </c>
      <c r="D10" s="61">
        <v>191</v>
      </c>
      <c r="E10" s="61">
        <v>197</v>
      </c>
      <c r="F10" s="62">
        <v>191</v>
      </c>
      <c r="G10" s="61" t="s">
        <v>486</v>
      </c>
    </row>
    <row r="11" spans="1:7" ht="15.75" x14ac:dyDescent="0.25">
      <c r="A11" s="60">
        <v>4</v>
      </c>
      <c r="B11" s="61" t="s">
        <v>137</v>
      </c>
      <c r="C11" s="61">
        <v>97</v>
      </c>
      <c r="D11" s="61">
        <v>147</v>
      </c>
      <c r="E11" s="61">
        <v>89</v>
      </c>
      <c r="F11" s="62">
        <v>97</v>
      </c>
      <c r="G11" s="61" t="s">
        <v>485</v>
      </c>
    </row>
    <row r="12" spans="1:7" ht="15.75" x14ac:dyDescent="0.25">
      <c r="A12" s="60">
        <v>5</v>
      </c>
      <c r="B12" s="61" t="s">
        <v>138</v>
      </c>
      <c r="C12" s="61">
        <v>2502</v>
      </c>
      <c r="D12" s="61">
        <v>1247</v>
      </c>
      <c r="E12" s="61">
        <v>1439</v>
      </c>
      <c r="F12" s="62">
        <v>1247</v>
      </c>
      <c r="G12" s="61" t="s">
        <v>486</v>
      </c>
    </row>
    <row r="13" spans="1:7" ht="15.75" x14ac:dyDescent="0.25">
      <c r="A13" s="60">
        <v>6</v>
      </c>
      <c r="B13" s="61" t="s">
        <v>139</v>
      </c>
      <c r="C13" s="61">
        <v>625</v>
      </c>
      <c r="D13" s="61">
        <v>0</v>
      </c>
      <c r="E13" s="61">
        <v>1850</v>
      </c>
      <c r="F13" s="62">
        <v>625</v>
      </c>
      <c r="G13" s="61" t="s">
        <v>485</v>
      </c>
    </row>
    <row r="14" spans="1:7" ht="15.75" x14ac:dyDescent="0.25">
      <c r="A14" s="60">
        <v>7</v>
      </c>
      <c r="B14" s="61" t="s">
        <v>140</v>
      </c>
      <c r="C14" s="61">
        <v>1319</v>
      </c>
      <c r="D14" s="61">
        <v>0</v>
      </c>
      <c r="E14" s="61">
        <v>14500</v>
      </c>
      <c r="F14" s="62">
        <v>1319</v>
      </c>
      <c r="G14" s="61" t="s">
        <v>485</v>
      </c>
    </row>
    <row r="15" spans="1:7" ht="15.75" x14ac:dyDescent="0.25">
      <c r="A15" s="60">
        <v>8</v>
      </c>
      <c r="B15" s="61" t="s">
        <v>141</v>
      </c>
      <c r="C15" s="61">
        <v>695</v>
      </c>
      <c r="D15" s="61">
        <v>953</v>
      </c>
      <c r="E15" s="61">
        <v>483</v>
      </c>
      <c r="F15" s="62">
        <v>483</v>
      </c>
      <c r="G15" s="61" t="s">
        <v>438</v>
      </c>
    </row>
    <row r="16" spans="1:7" ht="15.75" x14ac:dyDescent="0.25">
      <c r="A16" s="60">
        <v>9</v>
      </c>
      <c r="B16" s="61" t="s">
        <v>142</v>
      </c>
      <c r="C16" s="61">
        <v>55</v>
      </c>
      <c r="D16" s="61">
        <v>59</v>
      </c>
      <c r="E16" s="61">
        <v>180</v>
      </c>
      <c r="F16" s="62">
        <v>55</v>
      </c>
      <c r="G16" s="61" t="s">
        <v>485</v>
      </c>
    </row>
    <row r="17" spans="1:7" ht="15.75" x14ac:dyDescent="0.25">
      <c r="A17" s="60">
        <v>10</v>
      </c>
      <c r="B17" s="61" t="s">
        <v>143</v>
      </c>
      <c r="C17" s="61">
        <v>305</v>
      </c>
      <c r="D17" s="61">
        <v>410</v>
      </c>
      <c r="E17" s="61">
        <v>997</v>
      </c>
      <c r="F17" s="62">
        <v>305</v>
      </c>
      <c r="G17" s="61" t="s">
        <v>485</v>
      </c>
    </row>
    <row r="18" spans="1:7" ht="15.75" x14ac:dyDescent="0.25">
      <c r="A18" s="60">
        <v>11</v>
      </c>
      <c r="B18" s="61" t="s">
        <v>144</v>
      </c>
      <c r="C18" s="61">
        <v>41960</v>
      </c>
      <c r="D18" s="61">
        <v>0</v>
      </c>
      <c r="E18" s="61">
        <v>21200</v>
      </c>
      <c r="F18" s="62">
        <v>21200</v>
      </c>
      <c r="G18" s="61" t="s">
        <v>438</v>
      </c>
    </row>
    <row r="19" spans="1:7" ht="15.75" x14ac:dyDescent="0.25">
      <c r="A19" s="60">
        <v>12</v>
      </c>
      <c r="B19" s="61" t="s">
        <v>145</v>
      </c>
      <c r="C19" s="61">
        <v>1598</v>
      </c>
      <c r="D19" s="61">
        <v>2934</v>
      </c>
      <c r="E19" s="61">
        <v>7348</v>
      </c>
      <c r="F19" s="62">
        <v>1598</v>
      </c>
      <c r="G19" s="61" t="s">
        <v>485</v>
      </c>
    </row>
    <row r="20" spans="1:7" ht="15.75" x14ac:dyDescent="0.25">
      <c r="A20" s="60">
        <v>13</v>
      </c>
      <c r="B20" s="61" t="s">
        <v>146</v>
      </c>
      <c r="C20" s="61">
        <v>55</v>
      </c>
      <c r="D20" s="61">
        <v>103</v>
      </c>
      <c r="E20" s="61">
        <v>43</v>
      </c>
      <c r="F20" s="62">
        <v>43</v>
      </c>
      <c r="G20" s="61" t="s">
        <v>438</v>
      </c>
    </row>
    <row r="21" spans="1:7" ht="15.75" x14ac:dyDescent="0.25">
      <c r="A21" s="60">
        <v>14</v>
      </c>
      <c r="B21" s="61" t="s">
        <v>147</v>
      </c>
      <c r="C21" s="61">
        <v>625</v>
      </c>
      <c r="D21" s="61">
        <v>1100</v>
      </c>
      <c r="E21" s="61">
        <v>438</v>
      </c>
      <c r="F21" s="62">
        <v>438</v>
      </c>
      <c r="G21" s="61" t="s">
        <v>438</v>
      </c>
    </row>
    <row r="22" spans="1:7" ht="15.75" x14ac:dyDescent="0.25">
      <c r="A22" s="60">
        <v>15</v>
      </c>
      <c r="B22" s="61" t="s">
        <v>148</v>
      </c>
      <c r="C22" s="61">
        <v>0</v>
      </c>
      <c r="D22" s="61">
        <v>0</v>
      </c>
      <c r="E22" s="61">
        <v>0</v>
      </c>
      <c r="F22" s="62"/>
      <c r="G22" s="61"/>
    </row>
    <row r="23" spans="1:7" ht="15.75" x14ac:dyDescent="0.25">
      <c r="A23" s="60">
        <v>16</v>
      </c>
      <c r="B23" s="61" t="s">
        <v>149</v>
      </c>
      <c r="C23" s="61">
        <v>0</v>
      </c>
      <c r="D23" s="61">
        <v>0</v>
      </c>
      <c r="E23" s="61">
        <v>29800</v>
      </c>
      <c r="F23" s="62">
        <v>29800</v>
      </c>
      <c r="G23" s="61" t="s">
        <v>438</v>
      </c>
    </row>
    <row r="24" spans="1:7" ht="15.75" x14ac:dyDescent="0.25">
      <c r="A24" s="60">
        <v>17</v>
      </c>
      <c r="B24" s="61" t="s">
        <v>150</v>
      </c>
      <c r="C24" s="61">
        <v>208</v>
      </c>
      <c r="D24" s="61">
        <v>0</v>
      </c>
      <c r="E24" s="61">
        <v>697</v>
      </c>
      <c r="F24" s="62">
        <v>208</v>
      </c>
      <c r="G24" s="61" t="s">
        <v>485</v>
      </c>
    </row>
    <row r="25" spans="1:7" ht="15.75" x14ac:dyDescent="0.25">
      <c r="A25" s="60">
        <v>18</v>
      </c>
      <c r="B25" s="61" t="s">
        <v>151</v>
      </c>
      <c r="C25" s="61">
        <v>0</v>
      </c>
      <c r="D25" s="61">
        <v>0</v>
      </c>
      <c r="E25" s="61">
        <v>2748</v>
      </c>
      <c r="F25" s="62">
        <v>2748</v>
      </c>
      <c r="G25" s="61" t="s">
        <v>438</v>
      </c>
    </row>
    <row r="26" spans="1:7" ht="15.75" x14ac:dyDescent="0.25">
      <c r="A26" s="60">
        <v>19</v>
      </c>
      <c r="B26" s="61" t="s">
        <v>152</v>
      </c>
      <c r="C26" s="61">
        <v>0</v>
      </c>
      <c r="D26" s="61">
        <v>0</v>
      </c>
      <c r="E26" s="61">
        <v>197</v>
      </c>
      <c r="F26" s="62">
        <v>197</v>
      </c>
      <c r="G26" s="61" t="s">
        <v>438</v>
      </c>
    </row>
    <row r="27" spans="1:7" ht="15.75" x14ac:dyDescent="0.25">
      <c r="A27" s="60">
        <v>20</v>
      </c>
      <c r="B27" s="61" t="s">
        <v>153</v>
      </c>
      <c r="C27" s="61">
        <v>667</v>
      </c>
      <c r="D27" s="61">
        <v>660</v>
      </c>
      <c r="E27" s="61">
        <v>693</v>
      </c>
      <c r="F27" s="62">
        <v>660</v>
      </c>
      <c r="G27" s="61" t="s">
        <v>486</v>
      </c>
    </row>
    <row r="28" spans="1:7" ht="15.75" x14ac:dyDescent="0.25">
      <c r="A28" s="60">
        <v>21</v>
      </c>
      <c r="B28" s="61" t="s">
        <v>484</v>
      </c>
      <c r="C28" s="61">
        <v>0</v>
      </c>
      <c r="D28" s="61">
        <v>0</v>
      </c>
      <c r="E28" s="61">
        <v>3200</v>
      </c>
      <c r="F28" s="62">
        <v>3200</v>
      </c>
      <c r="G28" s="61" t="s">
        <v>438</v>
      </c>
    </row>
    <row r="29" spans="1:7" ht="15.75" x14ac:dyDescent="0.25">
      <c r="A29" s="60">
        <v>22</v>
      </c>
      <c r="B29" s="61" t="s">
        <v>154</v>
      </c>
      <c r="C29" s="61">
        <v>0</v>
      </c>
      <c r="D29" s="61">
        <v>0</v>
      </c>
      <c r="E29" s="61">
        <v>1997</v>
      </c>
      <c r="F29" s="62">
        <v>1997</v>
      </c>
      <c r="G29" s="61" t="s">
        <v>438</v>
      </c>
    </row>
    <row r="30" spans="1:7" ht="15.75" x14ac:dyDescent="0.25">
      <c r="A30" s="60">
        <v>23</v>
      </c>
      <c r="B30" s="61" t="s">
        <v>155</v>
      </c>
      <c r="C30" s="61">
        <v>0</v>
      </c>
      <c r="D30" s="61">
        <v>0</v>
      </c>
      <c r="E30" s="61">
        <v>1433</v>
      </c>
      <c r="F30" s="62">
        <v>1433</v>
      </c>
      <c r="G30" s="61" t="s">
        <v>438</v>
      </c>
    </row>
    <row r="31" spans="1:7" ht="15.75" x14ac:dyDescent="0.25">
      <c r="A31" s="60">
        <v>24</v>
      </c>
      <c r="B31" s="61" t="s">
        <v>156</v>
      </c>
      <c r="C31" s="61">
        <v>0</v>
      </c>
      <c r="D31" s="61">
        <v>0</v>
      </c>
      <c r="E31" s="61">
        <v>1273</v>
      </c>
      <c r="F31" s="62">
        <v>1273</v>
      </c>
      <c r="G31" s="61" t="s">
        <v>438</v>
      </c>
    </row>
    <row r="32" spans="1:7" ht="15.75" x14ac:dyDescent="0.25">
      <c r="A32" s="60">
        <v>25</v>
      </c>
      <c r="B32" s="61" t="s">
        <v>157</v>
      </c>
      <c r="C32" s="61">
        <v>0</v>
      </c>
      <c r="D32" s="61">
        <v>0</v>
      </c>
      <c r="E32" s="61">
        <v>483</v>
      </c>
      <c r="F32" s="62">
        <v>483</v>
      </c>
      <c r="G32" s="61" t="s">
        <v>438</v>
      </c>
    </row>
    <row r="33" spans="1:7" ht="15.75" x14ac:dyDescent="0.25">
      <c r="A33" s="60">
        <v>26</v>
      </c>
      <c r="B33" s="61" t="s">
        <v>158</v>
      </c>
      <c r="C33" s="61">
        <v>10442</v>
      </c>
      <c r="D33" s="61">
        <v>0</v>
      </c>
      <c r="E33" s="61">
        <v>12500</v>
      </c>
      <c r="F33" s="62">
        <v>10442</v>
      </c>
      <c r="G33" s="61" t="s">
        <v>485</v>
      </c>
    </row>
    <row r="34" spans="1:7" ht="15.75" x14ac:dyDescent="0.25">
      <c r="A34" s="60">
        <v>27</v>
      </c>
      <c r="B34" s="61" t="s">
        <v>159</v>
      </c>
      <c r="C34" s="61">
        <v>1042</v>
      </c>
      <c r="D34" s="61">
        <v>0</v>
      </c>
      <c r="E34" s="61">
        <v>483</v>
      </c>
      <c r="F34" s="62">
        <v>483</v>
      </c>
      <c r="G34" s="61" t="s">
        <v>438</v>
      </c>
    </row>
    <row r="35" spans="1:7" ht="15.75" x14ac:dyDescent="0.25">
      <c r="A35" s="60">
        <v>28</v>
      </c>
      <c r="B35" s="61" t="s">
        <v>160</v>
      </c>
      <c r="C35" s="61">
        <v>0</v>
      </c>
      <c r="D35" s="61">
        <v>15</v>
      </c>
      <c r="E35" s="61">
        <v>80</v>
      </c>
      <c r="F35" s="62">
        <v>15</v>
      </c>
      <c r="G35" s="61" t="s">
        <v>486</v>
      </c>
    </row>
    <row r="36" spans="1:7" ht="15.75" x14ac:dyDescent="0.25">
      <c r="A36" s="60">
        <v>29</v>
      </c>
      <c r="B36" s="61" t="s">
        <v>161</v>
      </c>
      <c r="C36" s="61">
        <v>0</v>
      </c>
      <c r="D36" s="61">
        <v>0</v>
      </c>
      <c r="E36" s="61">
        <v>1150</v>
      </c>
      <c r="F36" s="62">
        <v>1150</v>
      </c>
      <c r="G36" s="61" t="s">
        <v>438</v>
      </c>
    </row>
    <row r="37" spans="1:7" ht="15.75" x14ac:dyDescent="0.25">
      <c r="A37" s="60">
        <v>30</v>
      </c>
      <c r="B37" s="61" t="s">
        <v>162</v>
      </c>
      <c r="C37" s="61">
        <v>2502</v>
      </c>
      <c r="D37" s="61">
        <v>0</v>
      </c>
      <c r="E37" s="61">
        <v>950</v>
      </c>
      <c r="F37" s="62">
        <v>950</v>
      </c>
      <c r="G37" s="61" t="s">
        <v>438</v>
      </c>
    </row>
    <row r="38" spans="1:7" ht="15.75" x14ac:dyDescent="0.25">
      <c r="A38" s="60">
        <v>31</v>
      </c>
      <c r="B38" s="61" t="s">
        <v>163</v>
      </c>
      <c r="C38" s="61">
        <v>0</v>
      </c>
      <c r="D38" s="61">
        <v>0</v>
      </c>
      <c r="E38" s="61">
        <v>1950</v>
      </c>
      <c r="F38" s="62">
        <v>1950</v>
      </c>
      <c r="G38" s="61" t="s">
        <v>438</v>
      </c>
    </row>
    <row r="39" spans="1:7" ht="15.75" x14ac:dyDescent="0.25">
      <c r="A39" s="60">
        <v>32</v>
      </c>
      <c r="B39" s="61" t="s">
        <v>164</v>
      </c>
      <c r="C39" s="61">
        <v>0</v>
      </c>
      <c r="D39" s="61">
        <v>0</v>
      </c>
      <c r="E39" s="61">
        <v>197000</v>
      </c>
      <c r="F39" s="62">
        <v>197000</v>
      </c>
      <c r="G39" s="61" t="s">
        <v>438</v>
      </c>
    </row>
  </sheetData>
  <mergeCells count="1">
    <mergeCell ref="C7:F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activeCell="K13" sqref="K13"/>
    </sheetView>
  </sheetViews>
  <sheetFormatPr defaultRowHeight="15" x14ac:dyDescent="0.25"/>
  <cols>
    <col min="1" max="1" width="5" style="5" customWidth="1"/>
    <col min="2" max="2" width="29.5703125" customWidth="1"/>
    <col min="3" max="3" width="12.85546875" customWidth="1"/>
    <col min="4" max="4" width="12.140625" customWidth="1"/>
    <col min="6" max="7" width="11.28515625" customWidth="1"/>
    <col min="8" max="8" width="11.28515625" hidden="1" customWidth="1"/>
    <col min="9" max="9" width="0" hidden="1" customWidth="1"/>
  </cols>
  <sheetData>
    <row r="1" spans="1:9" ht="21" x14ac:dyDescent="0.35">
      <c r="A1" s="129" t="s">
        <v>332</v>
      </c>
      <c r="B1" s="129"/>
      <c r="C1" s="129"/>
      <c r="D1" s="129"/>
      <c r="E1" s="129"/>
      <c r="F1" s="129"/>
      <c r="G1" s="129"/>
    </row>
    <row r="2" spans="1:9" ht="37.5" customHeight="1" x14ac:dyDescent="0.25">
      <c r="A2" s="4"/>
      <c r="B2" s="28" t="s">
        <v>472</v>
      </c>
      <c r="C2" s="16" t="s">
        <v>480</v>
      </c>
      <c r="D2" s="16" t="s">
        <v>487</v>
      </c>
      <c r="E2" s="16" t="s">
        <v>489</v>
      </c>
      <c r="F2" s="16" t="s">
        <v>428</v>
      </c>
      <c r="G2" s="16" t="s">
        <v>490</v>
      </c>
      <c r="H2" s="16" t="s">
        <v>488</v>
      </c>
      <c r="I2" s="16" t="s">
        <v>433</v>
      </c>
    </row>
    <row r="3" spans="1:9" x14ac:dyDescent="0.25">
      <c r="A3" s="4" t="s">
        <v>258</v>
      </c>
      <c r="B3" s="2" t="s">
        <v>259</v>
      </c>
      <c r="C3" s="119" t="s">
        <v>440</v>
      </c>
      <c r="D3" s="120"/>
      <c r="E3" s="120"/>
      <c r="F3" s="121"/>
      <c r="G3" s="29"/>
      <c r="H3" s="3"/>
      <c r="I3" s="3"/>
    </row>
    <row r="4" spans="1:9" x14ac:dyDescent="0.25">
      <c r="A4" s="30">
        <v>1</v>
      </c>
      <c r="B4" s="31" t="s">
        <v>166</v>
      </c>
      <c r="C4" s="34"/>
      <c r="D4" s="31"/>
      <c r="E4" s="31"/>
      <c r="F4" s="31"/>
      <c r="G4" s="31"/>
      <c r="H4" s="31"/>
      <c r="I4" s="31"/>
    </row>
    <row r="5" spans="1:9" x14ac:dyDescent="0.25">
      <c r="A5" s="4" t="s">
        <v>243</v>
      </c>
      <c r="B5" s="3" t="s">
        <v>167</v>
      </c>
      <c r="C5" s="3">
        <v>5628</v>
      </c>
      <c r="D5" s="3">
        <v>6916</v>
      </c>
      <c r="E5" s="3">
        <v>5900</v>
      </c>
      <c r="F5" s="3">
        <v>7142</v>
      </c>
      <c r="G5" s="3"/>
      <c r="H5" s="3">
        <v>6916</v>
      </c>
      <c r="I5" s="3"/>
    </row>
    <row r="6" spans="1:9" x14ac:dyDescent="0.25">
      <c r="A6" s="4" t="s">
        <v>244</v>
      </c>
      <c r="B6" s="3" t="s">
        <v>168</v>
      </c>
      <c r="C6" s="3">
        <v>5627</v>
      </c>
      <c r="D6" s="3">
        <v>5653</v>
      </c>
      <c r="E6" s="3">
        <v>5720</v>
      </c>
      <c r="F6" s="3">
        <v>6272</v>
      </c>
      <c r="G6" s="3"/>
      <c r="H6" s="3">
        <v>5653</v>
      </c>
      <c r="I6" s="113" t="s">
        <v>493</v>
      </c>
    </row>
    <row r="7" spans="1:9" x14ac:dyDescent="0.25">
      <c r="A7" s="4" t="s">
        <v>245</v>
      </c>
      <c r="B7" s="3" t="s">
        <v>169</v>
      </c>
      <c r="C7" s="3">
        <v>5359</v>
      </c>
      <c r="D7" s="3">
        <v>5254</v>
      </c>
      <c r="E7" s="3">
        <v>5360</v>
      </c>
      <c r="F7" s="3">
        <v>6139</v>
      </c>
      <c r="G7" s="3"/>
      <c r="H7" s="3">
        <v>5254</v>
      </c>
      <c r="I7" s="114"/>
    </row>
    <row r="8" spans="1:9" x14ac:dyDescent="0.25">
      <c r="A8" s="4" t="s">
        <v>246</v>
      </c>
      <c r="B8" s="3" t="s">
        <v>170</v>
      </c>
      <c r="C8" s="3">
        <v>3752</v>
      </c>
      <c r="D8" s="3">
        <v>3791</v>
      </c>
      <c r="E8" s="3">
        <v>4215</v>
      </c>
      <c r="F8" s="3">
        <v>4736</v>
      </c>
      <c r="G8" s="3"/>
      <c r="H8" s="3">
        <v>3791</v>
      </c>
      <c r="I8" s="114"/>
    </row>
    <row r="9" spans="1:9" x14ac:dyDescent="0.25">
      <c r="A9" s="4" t="s">
        <v>247</v>
      </c>
      <c r="B9" s="3" t="s">
        <v>171</v>
      </c>
      <c r="C9" s="3">
        <v>3618</v>
      </c>
      <c r="D9" s="3">
        <v>3658</v>
      </c>
      <c r="E9" s="3">
        <v>4060</v>
      </c>
      <c r="F9" s="3">
        <v>4449</v>
      </c>
      <c r="G9" s="3"/>
      <c r="H9" s="3">
        <v>3658</v>
      </c>
      <c r="I9" s="114"/>
    </row>
    <row r="10" spans="1:9" x14ac:dyDescent="0.25">
      <c r="A10" s="4" t="s">
        <v>248</v>
      </c>
      <c r="B10" s="3" t="s">
        <v>172</v>
      </c>
      <c r="C10" s="3">
        <v>3618</v>
      </c>
      <c r="D10" s="3">
        <v>3525</v>
      </c>
      <c r="E10" s="3">
        <v>4215</v>
      </c>
      <c r="F10" s="3">
        <v>4031</v>
      </c>
      <c r="G10" s="3"/>
      <c r="H10" s="3">
        <v>3525</v>
      </c>
      <c r="I10" s="114"/>
    </row>
    <row r="11" spans="1:9" x14ac:dyDescent="0.25">
      <c r="A11" s="4" t="s">
        <v>249</v>
      </c>
      <c r="B11" s="3" t="s">
        <v>173</v>
      </c>
      <c r="C11" s="3">
        <v>4288</v>
      </c>
      <c r="D11" s="3">
        <v>4323</v>
      </c>
      <c r="E11" s="3">
        <v>3770</v>
      </c>
      <c r="F11" s="3">
        <v>4335</v>
      </c>
      <c r="G11" s="3"/>
      <c r="H11" s="3">
        <v>4323</v>
      </c>
      <c r="I11" s="115"/>
    </row>
    <row r="12" spans="1:9" x14ac:dyDescent="0.25">
      <c r="A12" s="7"/>
      <c r="B12" s="2" t="s">
        <v>28</v>
      </c>
      <c r="C12" s="2">
        <f>SUM(C5:C11)</f>
        <v>31890</v>
      </c>
      <c r="D12" s="2">
        <f>SUM(D5:D11)</f>
        <v>33120</v>
      </c>
      <c r="E12" s="2">
        <f>SUM(E5:E11)</f>
        <v>33240</v>
      </c>
      <c r="F12" s="2">
        <f>SUM(F5:F11)</f>
        <v>37104</v>
      </c>
      <c r="G12" s="3"/>
      <c r="H12" s="2">
        <f>SUM(H5:H11)</f>
        <v>33120</v>
      </c>
      <c r="I12" s="3"/>
    </row>
    <row r="13" spans="1:9" x14ac:dyDescent="0.25">
      <c r="A13" s="7"/>
      <c r="B13" s="2" t="s">
        <v>436</v>
      </c>
      <c r="C13" s="22">
        <f>C12/7</f>
        <v>4555.7142857142853</v>
      </c>
      <c r="D13" s="22">
        <f>D12/7</f>
        <v>4731.4285714285716</v>
      </c>
      <c r="E13" s="22">
        <f>E12/7</f>
        <v>4748.5714285714284</v>
      </c>
      <c r="F13" s="22">
        <f>F12/7</f>
        <v>5300.5714285714284</v>
      </c>
      <c r="G13" s="2"/>
      <c r="H13" s="22">
        <f>H12/7</f>
        <v>4731.4285714285716</v>
      </c>
      <c r="I13" s="3"/>
    </row>
    <row r="14" spans="1:9" x14ac:dyDescent="0.25">
      <c r="A14" s="30">
        <v>2</v>
      </c>
      <c r="B14" s="31" t="s">
        <v>174</v>
      </c>
      <c r="C14" s="31"/>
      <c r="D14" s="31"/>
      <c r="E14" s="31"/>
      <c r="F14" s="31"/>
      <c r="G14" s="31"/>
      <c r="H14" s="31"/>
      <c r="I14" s="31"/>
    </row>
    <row r="15" spans="1:9" x14ac:dyDescent="0.25">
      <c r="A15" s="4" t="s">
        <v>243</v>
      </c>
      <c r="B15" s="3" t="s">
        <v>175</v>
      </c>
      <c r="C15" s="3">
        <v>337</v>
      </c>
      <c r="D15" s="3">
        <v>459</v>
      </c>
      <c r="E15" s="3">
        <v>270</v>
      </c>
      <c r="F15" s="3">
        <v>0</v>
      </c>
      <c r="G15" s="3"/>
      <c r="H15" s="3">
        <v>337</v>
      </c>
      <c r="I15" s="113" t="s">
        <v>480</v>
      </c>
    </row>
    <row r="16" spans="1:9" x14ac:dyDescent="0.25">
      <c r="A16" s="4" t="s">
        <v>244</v>
      </c>
      <c r="B16" s="3" t="s">
        <v>176</v>
      </c>
      <c r="C16" s="3">
        <v>353</v>
      </c>
      <c r="D16" s="3">
        <v>499</v>
      </c>
      <c r="E16" s="3">
        <v>400</v>
      </c>
      <c r="F16" s="3">
        <v>348</v>
      </c>
      <c r="G16" s="3"/>
      <c r="H16" s="3">
        <v>353</v>
      </c>
      <c r="I16" s="114"/>
    </row>
    <row r="17" spans="1:9" x14ac:dyDescent="0.25">
      <c r="A17" s="4" t="s">
        <v>245</v>
      </c>
      <c r="B17" s="3" t="s">
        <v>177</v>
      </c>
      <c r="C17" s="3">
        <v>351</v>
      </c>
      <c r="D17" s="3">
        <v>865</v>
      </c>
      <c r="E17" s="3">
        <v>855</v>
      </c>
      <c r="F17" s="3">
        <v>0</v>
      </c>
      <c r="G17" s="3"/>
      <c r="H17" s="3">
        <v>351</v>
      </c>
      <c r="I17" s="114"/>
    </row>
    <row r="18" spans="1:9" x14ac:dyDescent="0.25">
      <c r="A18" s="4" t="s">
        <v>246</v>
      </c>
      <c r="B18" s="3" t="s">
        <v>178</v>
      </c>
      <c r="C18" s="3">
        <v>1282</v>
      </c>
      <c r="D18" s="3">
        <v>1264</v>
      </c>
      <c r="E18" s="3">
        <v>1180</v>
      </c>
      <c r="F18" s="3">
        <v>1197</v>
      </c>
      <c r="G18" s="3"/>
      <c r="H18" s="3">
        <v>1282</v>
      </c>
      <c r="I18" s="114"/>
    </row>
    <row r="19" spans="1:9" x14ac:dyDescent="0.25">
      <c r="A19" s="4"/>
      <c r="B19" s="2" t="s">
        <v>28</v>
      </c>
      <c r="C19" s="2">
        <f>SUM(C15:C18)</f>
        <v>2323</v>
      </c>
      <c r="D19" s="2">
        <f>SUM(D15:D18)</f>
        <v>3087</v>
      </c>
      <c r="E19" s="2">
        <f>SUM(E15:E18)</f>
        <v>2705</v>
      </c>
      <c r="F19" s="3"/>
      <c r="G19" s="3"/>
      <c r="H19" s="2">
        <f>SUM(H15:H18)</f>
        <v>2323</v>
      </c>
      <c r="I19" s="114"/>
    </row>
    <row r="20" spans="1:9" x14ac:dyDescent="0.25">
      <c r="A20" s="4"/>
      <c r="B20" s="2" t="s">
        <v>436</v>
      </c>
      <c r="C20" s="2">
        <f>C19/4</f>
        <v>580.75</v>
      </c>
      <c r="D20" s="2">
        <f>D19/4</f>
        <v>771.75</v>
      </c>
      <c r="E20" s="2">
        <f>E19/4</f>
        <v>676.25</v>
      </c>
      <c r="F20" s="3"/>
      <c r="G20" s="3"/>
      <c r="H20" s="2">
        <f>H19/4</f>
        <v>580.75</v>
      </c>
      <c r="I20" s="115"/>
    </row>
    <row r="21" spans="1:9" x14ac:dyDescent="0.25">
      <c r="A21" s="30">
        <v>3</v>
      </c>
      <c r="B21" s="31" t="s">
        <v>179</v>
      </c>
      <c r="C21" s="31"/>
      <c r="D21" s="31"/>
      <c r="E21" s="31"/>
      <c r="F21" s="31"/>
      <c r="G21" s="31"/>
      <c r="H21" s="31"/>
      <c r="I21" s="31"/>
    </row>
    <row r="22" spans="1:9" x14ac:dyDescent="0.25">
      <c r="A22" s="4" t="s">
        <v>243</v>
      </c>
      <c r="B22" s="3" t="s">
        <v>180</v>
      </c>
      <c r="C22" s="3">
        <v>31.9</v>
      </c>
      <c r="D22" s="3">
        <v>49</v>
      </c>
      <c r="E22" s="3">
        <v>356</v>
      </c>
      <c r="F22" s="3">
        <v>41</v>
      </c>
      <c r="G22" s="3"/>
      <c r="H22" s="3">
        <v>41</v>
      </c>
      <c r="I22" s="130" t="s">
        <v>428</v>
      </c>
    </row>
    <row r="23" spans="1:9" x14ac:dyDescent="0.25">
      <c r="A23" s="4" t="s">
        <v>244</v>
      </c>
      <c r="B23" s="3" t="s">
        <v>181</v>
      </c>
      <c r="C23" s="3">
        <v>31.9</v>
      </c>
      <c r="D23" s="3">
        <v>51</v>
      </c>
      <c r="E23" s="3">
        <v>355</v>
      </c>
      <c r="F23" s="3">
        <v>41</v>
      </c>
      <c r="G23" s="3"/>
      <c r="H23" s="3">
        <v>41</v>
      </c>
      <c r="I23" s="131"/>
    </row>
    <row r="24" spans="1:9" x14ac:dyDescent="0.25">
      <c r="A24" s="4" t="s">
        <v>245</v>
      </c>
      <c r="B24" s="3" t="s">
        <v>182</v>
      </c>
      <c r="C24" s="3">
        <v>0</v>
      </c>
      <c r="D24" s="3">
        <v>206</v>
      </c>
      <c r="E24" s="3">
        <v>125</v>
      </c>
      <c r="F24" s="3">
        <v>258</v>
      </c>
      <c r="G24" s="3"/>
      <c r="H24" s="3">
        <v>258</v>
      </c>
      <c r="I24" s="131"/>
    </row>
    <row r="25" spans="1:9" x14ac:dyDescent="0.25">
      <c r="A25" s="4" t="s">
        <v>246</v>
      </c>
      <c r="B25" s="3" t="s">
        <v>183</v>
      </c>
      <c r="C25" s="3">
        <v>81</v>
      </c>
      <c r="D25" s="3">
        <v>86</v>
      </c>
      <c r="E25" s="3">
        <v>58</v>
      </c>
      <c r="F25" s="3">
        <v>51</v>
      </c>
      <c r="G25" s="3"/>
      <c r="H25" s="3">
        <v>51</v>
      </c>
      <c r="I25" s="131"/>
    </row>
    <row r="26" spans="1:9" x14ac:dyDescent="0.25">
      <c r="A26" s="4"/>
      <c r="B26" s="2" t="s">
        <v>28</v>
      </c>
      <c r="C26" s="2"/>
      <c r="D26" s="2">
        <f>SUM(D22:D25)</f>
        <v>392</v>
      </c>
      <c r="E26" s="2">
        <f>SUM(E22:E25)</f>
        <v>894</v>
      </c>
      <c r="F26" s="2">
        <f>SUM(F22:F25)</f>
        <v>391</v>
      </c>
      <c r="G26" s="3"/>
      <c r="H26" s="2">
        <f>SUM(H22:H25)</f>
        <v>391</v>
      </c>
      <c r="I26" s="131"/>
    </row>
    <row r="27" spans="1:9" x14ac:dyDescent="0.25">
      <c r="A27" s="4"/>
      <c r="B27" s="2" t="s">
        <v>436</v>
      </c>
      <c r="C27" s="2"/>
      <c r="D27" s="2">
        <f>D26/4</f>
        <v>98</v>
      </c>
      <c r="E27" s="2">
        <f>E26/4</f>
        <v>223.5</v>
      </c>
      <c r="F27" s="2">
        <f>F26/4</f>
        <v>97.75</v>
      </c>
      <c r="G27" s="3"/>
      <c r="H27" s="2">
        <f>H26/4</f>
        <v>97.75</v>
      </c>
      <c r="I27" s="132"/>
    </row>
    <row r="28" spans="1:9" x14ac:dyDescent="0.25">
      <c r="A28" s="30">
        <v>4</v>
      </c>
      <c r="B28" s="31" t="s">
        <v>184</v>
      </c>
      <c r="C28" s="31">
        <v>0</v>
      </c>
      <c r="D28" s="31">
        <v>0</v>
      </c>
      <c r="E28" s="31"/>
      <c r="F28" s="31"/>
      <c r="G28" s="31"/>
      <c r="H28" s="31"/>
      <c r="I28" s="31"/>
    </row>
    <row r="29" spans="1:9" x14ac:dyDescent="0.25">
      <c r="A29" s="4" t="s">
        <v>248</v>
      </c>
      <c r="B29" s="3" t="s">
        <v>185</v>
      </c>
      <c r="C29" s="3">
        <v>742</v>
      </c>
      <c r="D29" s="3">
        <v>645</v>
      </c>
      <c r="E29" s="3">
        <v>620</v>
      </c>
      <c r="F29" s="3">
        <v>453</v>
      </c>
      <c r="G29" s="3"/>
      <c r="H29" s="3">
        <v>645</v>
      </c>
      <c r="I29" s="130" t="s">
        <v>487</v>
      </c>
    </row>
    <row r="30" spans="1:9" x14ac:dyDescent="0.25">
      <c r="A30" s="4" t="s">
        <v>249</v>
      </c>
      <c r="B30" s="3" t="s">
        <v>186</v>
      </c>
      <c r="C30" s="3">
        <v>708</v>
      </c>
      <c r="D30" s="3">
        <v>565</v>
      </c>
      <c r="E30" s="3">
        <v>522</v>
      </c>
      <c r="F30" s="3">
        <v>439</v>
      </c>
      <c r="G30" s="3"/>
      <c r="H30" s="3">
        <v>565</v>
      </c>
      <c r="I30" s="131"/>
    </row>
    <row r="31" spans="1:9" x14ac:dyDescent="0.25">
      <c r="A31" s="4" t="s">
        <v>250</v>
      </c>
      <c r="B31" s="3" t="s">
        <v>187</v>
      </c>
      <c r="C31" s="3">
        <v>648</v>
      </c>
      <c r="D31" s="3">
        <v>499</v>
      </c>
      <c r="E31" s="3">
        <v>481</v>
      </c>
      <c r="F31" s="3">
        <v>419</v>
      </c>
      <c r="G31" s="3"/>
      <c r="H31" s="3">
        <v>499</v>
      </c>
      <c r="I31" s="131"/>
    </row>
    <row r="32" spans="1:9" x14ac:dyDescent="0.25">
      <c r="A32" s="4" t="s">
        <v>251</v>
      </c>
      <c r="B32" s="3" t="s">
        <v>188</v>
      </c>
      <c r="C32" s="3">
        <v>432</v>
      </c>
      <c r="D32" s="3">
        <v>333</v>
      </c>
      <c r="E32" s="3">
        <v>406</v>
      </c>
      <c r="F32" s="3">
        <v>269</v>
      </c>
      <c r="G32" s="3"/>
      <c r="H32" s="3">
        <v>333</v>
      </c>
      <c r="I32" s="131"/>
    </row>
    <row r="33" spans="1:11" x14ac:dyDescent="0.25">
      <c r="A33" s="4" t="s">
        <v>252</v>
      </c>
      <c r="B33" s="3" t="s">
        <v>189</v>
      </c>
      <c r="C33" s="3">
        <v>0</v>
      </c>
      <c r="D33" s="3">
        <v>173</v>
      </c>
      <c r="E33" s="3">
        <v>280</v>
      </c>
      <c r="F33" s="3">
        <v>197</v>
      </c>
      <c r="G33" s="3"/>
      <c r="H33" s="3">
        <v>173</v>
      </c>
      <c r="I33" s="131"/>
    </row>
    <row r="34" spans="1:11" x14ac:dyDescent="0.25">
      <c r="A34" s="4" t="s">
        <v>253</v>
      </c>
      <c r="B34" s="3" t="s">
        <v>190</v>
      </c>
      <c r="C34" s="3">
        <v>742</v>
      </c>
      <c r="D34" s="3">
        <v>113</v>
      </c>
      <c r="E34" s="3">
        <v>520</v>
      </c>
      <c r="F34" s="3">
        <v>429</v>
      </c>
      <c r="G34" s="3"/>
      <c r="H34" s="3">
        <v>113</v>
      </c>
      <c r="I34" s="131"/>
    </row>
    <row r="35" spans="1:11" x14ac:dyDescent="0.25">
      <c r="A35" s="4" t="s">
        <v>254</v>
      </c>
      <c r="B35" s="3" t="s">
        <v>191</v>
      </c>
      <c r="C35" s="3">
        <v>783</v>
      </c>
      <c r="D35" s="3">
        <v>116</v>
      </c>
      <c r="E35" s="3">
        <v>620</v>
      </c>
      <c r="F35" s="3">
        <v>483</v>
      </c>
      <c r="G35" s="3"/>
      <c r="H35" s="3">
        <v>116</v>
      </c>
      <c r="I35" s="131"/>
    </row>
    <row r="36" spans="1:11" x14ac:dyDescent="0.25">
      <c r="A36" s="4" t="s">
        <v>255</v>
      </c>
      <c r="B36" s="3" t="s">
        <v>192</v>
      </c>
      <c r="C36" s="3">
        <v>81</v>
      </c>
      <c r="D36" s="3">
        <v>60</v>
      </c>
      <c r="E36" s="3">
        <v>355</v>
      </c>
      <c r="F36" s="3">
        <v>220</v>
      </c>
      <c r="G36" s="3"/>
      <c r="H36" s="3">
        <v>60</v>
      </c>
      <c r="I36" s="131"/>
    </row>
    <row r="37" spans="1:11" x14ac:dyDescent="0.25">
      <c r="A37" s="4" t="s">
        <v>256</v>
      </c>
      <c r="B37" s="3" t="s">
        <v>193</v>
      </c>
      <c r="C37" s="3">
        <v>108</v>
      </c>
      <c r="D37" s="3">
        <v>73</v>
      </c>
      <c r="E37" s="3">
        <v>85</v>
      </c>
      <c r="F37" s="3">
        <v>97</v>
      </c>
      <c r="G37" s="3"/>
      <c r="H37" s="3">
        <v>73</v>
      </c>
      <c r="I37" s="131"/>
    </row>
    <row r="38" spans="1:11" x14ac:dyDescent="0.25">
      <c r="A38" s="4" t="s">
        <v>257</v>
      </c>
      <c r="B38" s="3" t="s">
        <v>194</v>
      </c>
      <c r="C38" s="3">
        <v>81</v>
      </c>
      <c r="D38" s="3">
        <v>73</v>
      </c>
      <c r="E38" s="3">
        <v>72</v>
      </c>
      <c r="F38" s="3">
        <v>297</v>
      </c>
      <c r="G38" s="3"/>
      <c r="H38" s="3">
        <v>73</v>
      </c>
      <c r="I38" s="131"/>
    </row>
    <row r="39" spans="1:11" x14ac:dyDescent="0.25">
      <c r="A39" s="4"/>
      <c r="B39" s="2" t="s">
        <v>28</v>
      </c>
      <c r="C39" s="2">
        <f>SUM(C29:C38)</f>
        <v>4325</v>
      </c>
      <c r="D39" s="2">
        <f>SUM(D29:D38)</f>
        <v>2650</v>
      </c>
      <c r="E39" s="2">
        <f>SUM(E29:E38)</f>
        <v>3961</v>
      </c>
      <c r="F39" s="2">
        <f>SUM(F29:F38)</f>
        <v>3303</v>
      </c>
      <c r="G39" s="3"/>
      <c r="H39" s="2">
        <f>SUM(H29:H38)</f>
        <v>2650</v>
      </c>
      <c r="I39" s="131"/>
    </row>
    <row r="40" spans="1:11" x14ac:dyDescent="0.25">
      <c r="A40" s="4"/>
      <c r="B40" s="2" t="s">
        <v>436</v>
      </c>
      <c r="C40" s="2"/>
      <c r="D40" s="2">
        <f>D39/10</f>
        <v>265</v>
      </c>
      <c r="E40" s="2">
        <f>E39/10</f>
        <v>396.1</v>
      </c>
      <c r="F40" s="2">
        <f>F39/10</f>
        <v>330.3</v>
      </c>
      <c r="G40" s="3"/>
      <c r="H40" s="2">
        <f>H39/10</f>
        <v>265</v>
      </c>
      <c r="I40" s="132"/>
      <c r="K40" s="21"/>
    </row>
    <row r="41" spans="1:11" x14ac:dyDescent="0.25">
      <c r="A41" s="30">
        <v>7</v>
      </c>
      <c r="B41" s="31" t="s">
        <v>195</v>
      </c>
      <c r="C41" s="31"/>
      <c r="D41" s="31">
        <v>319</v>
      </c>
      <c r="E41" s="31"/>
      <c r="F41" s="31"/>
      <c r="G41" s="31"/>
      <c r="H41" s="31"/>
      <c r="I41" s="31"/>
    </row>
    <row r="42" spans="1:11" x14ac:dyDescent="0.25">
      <c r="A42" s="4" t="s">
        <v>243</v>
      </c>
      <c r="B42" s="3" t="s">
        <v>196</v>
      </c>
      <c r="C42" s="3">
        <v>351</v>
      </c>
      <c r="D42" s="3">
        <v>319</v>
      </c>
      <c r="E42" s="3">
        <v>367</v>
      </c>
      <c r="F42" s="3">
        <v>283</v>
      </c>
      <c r="G42" s="3"/>
      <c r="H42" s="3"/>
      <c r="I42" s="127" t="s">
        <v>542</v>
      </c>
    </row>
    <row r="43" spans="1:11" x14ac:dyDescent="0.25">
      <c r="A43" s="4" t="s">
        <v>244</v>
      </c>
      <c r="B43" s="3" t="s">
        <v>197</v>
      </c>
      <c r="C43" s="3">
        <v>351</v>
      </c>
      <c r="D43" s="3">
        <v>346</v>
      </c>
      <c r="E43" s="3">
        <v>497</v>
      </c>
      <c r="F43" s="3">
        <v>283</v>
      </c>
      <c r="G43" s="3"/>
      <c r="H43" s="3"/>
      <c r="I43" s="128"/>
    </row>
    <row r="44" spans="1:11" x14ac:dyDescent="0.25">
      <c r="A44" s="30">
        <v>8</v>
      </c>
      <c r="B44" s="31" t="s">
        <v>198</v>
      </c>
      <c r="C44" s="31"/>
      <c r="D44" s="31"/>
      <c r="E44" s="31"/>
      <c r="F44" s="31"/>
      <c r="G44" s="31"/>
      <c r="H44" s="31"/>
      <c r="I44" s="31"/>
    </row>
    <row r="45" spans="1:11" ht="15" customHeight="1" x14ac:dyDescent="0.25">
      <c r="A45" s="4" t="s">
        <v>243</v>
      </c>
      <c r="B45" s="3" t="s">
        <v>199</v>
      </c>
      <c r="C45" s="3">
        <v>1338</v>
      </c>
      <c r="D45" s="68">
        <v>1131</v>
      </c>
      <c r="E45" s="3">
        <v>4400</v>
      </c>
      <c r="F45" s="3">
        <v>769</v>
      </c>
      <c r="G45" s="3"/>
      <c r="H45" s="3">
        <v>1131</v>
      </c>
      <c r="I45" s="3"/>
    </row>
    <row r="46" spans="1:11" x14ac:dyDescent="0.25">
      <c r="A46" s="4" t="s">
        <v>244</v>
      </c>
      <c r="B46" s="3" t="s">
        <v>200</v>
      </c>
      <c r="C46" s="68">
        <v>1338</v>
      </c>
      <c r="D46" s="3">
        <v>1729</v>
      </c>
      <c r="E46" s="3">
        <v>2950</v>
      </c>
      <c r="F46" s="3">
        <v>1029</v>
      </c>
      <c r="G46" s="3"/>
      <c r="H46" s="3"/>
      <c r="I46" s="3"/>
    </row>
    <row r="47" spans="1:11" x14ac:dyDescent="0.25">
      <c r="A47" s="35">
        <v>9</v>
      </c>
      <c r="B47" s="36" t="s">
        <v>201</v>
      </c>
      <c r="C47" s="36">
        <v>16719</v>
      </c>
      <c r="D47" s="36">
        <v>399</v>
      </c>
      <c r="E47" s="36">
        <v>4700</v>
      </c>
      <c r="F47" s="36">
        <v>323</v>
      </c>
      <c r="G47" s="36"/>
      <c r="H47" s="36"/>
      <c r="I47" s="36"/>
    </row>
    <row r="48" spans="1:11" x14ac:dyDescent="0.25">
      <c r="A48" s="4"/>
      <c r="B48" s="3" t="s">
        <v>202</v>
      </c>
      <c r="C48" s="68">
        <v>548</v>
      </c>
      <c r="D48" s="3">
        <v>0</v>
      </c>
      <c r="E48" s="3">
        <v>890</v>
      </c>
      <c r="F48" s="3">
        <v>0</v>
      </c>
      <c r="G48" s="3"/>
      <c r="H48" s="3"/>
      <c r="I48" s="3"/>
    </row>
    <row r="49" spans="1:9" x14ac:dyDescent="0.25">
      <c r="A49" s="4"/>
      <c r="B49" s="3" t="s">
        <v>203</v>
      </c>
      <c r="C49" s="68">
        <v>548</v>
      </c>
      <c r="D49" s="3" t="s">
        <v>165</v>
      </c>
      <c r="E49" s="3">
        <v>880</v>
      </c>
      <c r="F49" s="3">
        <v>1938</v>
      </c>
      <c r="G49" s="3"/>
      <c r="H49" s="3"/>
      <c r="I49" s="3"/>
    </row>
    <row r="50" spans="1:9" x14ac:dyDescent="0.25">
      <c r="A50" s="4"/>
      <c r="B50" s="3" t="s">
        <v>204</v>
      </c>
      <c r="C50" s="3">
        <v>1338</v>
      </c>
      <c r="D50" s="68">
        <v>1131</v>
      </c>
      <c r="E50" s="3">
        <v>1550</v>
      </c>
      <c r="F50" s="3">
        <v>1938</v>
      </c>
      <c r="G50" s="3"/>
      <c r="H50" s="3"/>
      <c r="I50" s="3"/>
    </row>
    <row r="51" spans="1:9" x14ac:dyDescent="0.25">
      <c r="A51" s="4"/>
      <c r="B51" s="3" t="s">
        <v>205</v>
      </c>
      <c r="C51" s="3">
        <v>1338</v>
      </c>
      <c r="D51" s="3">
        <v>0</v>
      </c>
      <c r="E51" s="3">
        <v>1885</v>
      </c>
      <c r="F51" s="3">
        <v>2593</v>
      </c>
      <c r="G51" s="3"/>
      <c r="H51" s="3"/>
      <c r="I51" s="3"/>
    </row>
    <row r="52" spans="1:9" x14ac:dyDescent="0.25">
      <c r="A52" s="4"/>
      <c r="B52" s="3" t="s">
        <v>206</v>
      </c>
      <c r="C52" s="3">
        <v>0</v>
      </c>
      <c r="D52" s="3">
        <v>1729</v>
      </c>
      <c r="E52" s="68">
        <v>1150</v>
      </c>
      <c r="F52" s="3">
        <v>1938</v>
      </c>
      <c r="G52" s="3"/>
      <c r="H52" s="3"/>
      <c r="I52" s="3"/>
    </row>
    <row r="53" spans="1:9" x14ac:dyDescent="0.25">
      <c r="A53" s="4"/>
      <c r="B53" s="3" t="s">
        <v>207</v>
      </c>
      <c r="C53" s="3">
        <v>615</v>
      </c>
      <c r="D53" s="3">
        <v>0</v>
      </c>
      <c r="E53" s="3">
        <v>115</v>
      </c>
      <c r="F53" s="3">
        <v>1370</v>
      </c>
      <c r="G53" s="3"/>
      <c r="H53" s="3"/>
      <c r="I53" s="3"/>
    </row>
    <row r="54" spans="1:9" x14ac:dyDescent="0.25">
      <c r="A54" s="4"/>
      <c r="B54" s="3" t="s">
        <v>208</v>
      </c>
      <c r="C54" s="3">
        <v>2448</v>
      </c>
      <c r="D54" s="3">
        <v>0</v>
      </c>
      <c r="E54" s="3">
        <v>1650</v>
      </c>
      <c r="F54" s="68">
        <v>1530</v>
      </c>
      <c r="G54" s="3"/>
      <c r="H54" s="3"/>
      <c r="I54" s="3"/>
    </row>
    <row r="55" spans="1:9" x14ac:dyDescent="0.25">
      <c r="A55" s="30"/>
      <c r="B55" s="31" t="s">
        <v>209</v>
      </c>
      <c r="C55" s="31"/>
      <c r="D55" s="31" t="s">
        <v>165</v>
      </c>
      <c r="E55" s="31"/>
      <c r="F55" s="31"/>
      <c r="G55" s="31"/>
      <c r="H55" s="31"/>
      <c r="I55" s="31"/>
    </row>
    <row r="56" spans="1:9" x14ac:dyDescent="0.25">
      <c r="A56" s="4" t="s">
        <v>243</v>
      </c>
      <c r="B56" s="3" t="s">
        <v>210</v>
      </c>
      <c r="C56" s="3">
        <v>2429</v>
      </c>
      <c r="D56" s="68">
        <v>27</v>
      </c>
      <c r="E56" s="3">
        <v>1600</v>
      </c>
      <c r="F56" s="3">
        <v>28</v>
      </c>
      <c r="G56" s="3"/>
      <c r="H56" s="3"/>
      <c r="I56" s="3"/>
    </row>
    <row r="57" spans="1:9" x14ac:dyDescent="0.25">
      <c r="A57" s="4" t="s">
        <v>244</v>
      </c>
      <c r="B57" s="3" t="s">
        <v>211</v>
      </c>
      <c r="C57" s="3">
        <v>2038</v>
      </c>
      <c r="D57" s="3">
        <v>33</v>
      </c>
      <c r="E57" s="3">
        <v>1300</v>
      </c>
      <c r="F57" s="68">
        <v>24</v>
      </c>
      <c r="G57" s="3"/>
      <c r="H57" s="3"/>
      <c r="I57" s="3"/>
    </row>
    <row r="58" spans="1:9" x14ac:dyDescent="0.25">
      <c r="A58" s="4" t="s">
        <v>245</v>
      </c>
      <c r="B58" s="3" t="s">
        <v>212</v>
      </c>
      <c r="C58" s="3">
        <v>1348</v>
      </c>
      <c r="D58" s="3">
        <v>20</v>
      </c>
      <c r="E58" s="3">
        <v>950</v>
      </c>
      <c r="F58" s="68">
        <v>18</v>
      </c>
      <c r="G58" s="3"/>
      <c r="H58" s="3"/>
      <c r="I58" s="3"/>
    </row>
    <row r="59" spans="1:9" x14ac:dyDescent="0.25">
      <c r="A59" s="30">
        <v>20</v>
      </c>
      <c r="B59" s="33" t="s">
        <v>213</v>
      </c>
      <c r="C59" s="31"/>
      <c r="D59" s="31" t="s">
        <v>165</v>
      </c>
      <c r="E59" s="31"/>
      <c r="F59" s="31"/>
      <c r="G59" s="31"/>
      <c r="H59" s="31"/>
      <c r="I59" s="31"/>
    </row>
    <row r="60" spans="1:9" x14ac:dyDescent="0.25">
      <c r="A60" s="4" t="s">
        <v>243</v>
      </c>
      <c r="B60" s="3" t="s">
        <v>214</v>
      </c>
      <c r="C60" s="3">
        <v>0</v>
      </c>
      <c r="D60" s="3">
        <v>0</v>
      </c>
      <c r="E60" s="3">
        <v>0</v>
      </c>
      <c r="F60" s="68">
        <v>647</v>
      </c>
      <c r="G60" s="3"/>
      <c r="H60" s="3"/>
      <c r="I60" s="3"/>
    </row>
    <row r="61" spans="1:9" x14ac:dyDescent="0.25">
      <c r="A61" s="30">
        <v>21</v>
      </c>
      <c r="B61" s="33" t="s">
        <v>215</v>
      </c>
      <c r="C61" s="31"/>
      <c r="D61" s="31"/>
      <c r="E61" s="31"/>
      <c r="F61" s="31"/>
      <c r="G61" s="31"/>
      <c r="H61" s="31"/>
      <c r="I61" s="31"/>
    </row>
    <row r="62" spans="1:9" x14ac:dyDescent="0.25">
      <c r="A62" s="4" t="s">
        <v>243</v>
      </c>
      <c r="B62" s="3" t="s">
        <v>216</v>
      </c>
      <c r="C62" s="3">
        <v>5100</v>
      </c>
      <c r="D62" s="3">
        <v>4190</v>
      </c>
      <c r="E62" s="68">
        <v>3625</v>
      </c>
      <c r="F62" s="3">
        <v>4129</v>
      </c>
      <c r="G62" s="3"/>
      <c r="H62" s="3"/>
      <c r="I62" s="3"/>
    </row>
    <row r="63" spans="1:9" x14ac:dyDescent="0.25">
      <c r="A63" s="4" t="s">
        <v>244</v>
      </c>
      <c r="B63" s="3" t="s">
        <v>217</v>
      </c>
      <c r="C63" s="3">
        <v>10395</v>
      </c>
      <c r="D63" s="3">
        <v>8645</v>
      </c>
      <c r="E63" s="68">
        <v>7250</v>
      </c>
      <c r="F63" s="3">
        <v>9197</v>
      </c>
      <c r="G63" s="3"/>
      <c r="H63" s="3"/>
      <c r="I63" s="3"/>
    </row>
    <row r="64" spans="1:9" x14ac:dyDescent="0.25">
      <c r="A64" s="4" t="s">
        <v>245</v>
      </c>
      <c r="B64" s="3" t="s">
        <v>218</v>
      </c>
      <c r="C64" s="3">
        <v>13289</v>
      </c>
      <c r="D64" s="3">
        <v>11837</v>
      </c>
      <c r="E64" s="68">
        <v>10800</v>
      </c>
      <c r="F64" s="3">
        <v>11000</v>
      </c>
      <c r="G64" s="3"/>
      <c r="H64" s="3"/>
      <c r="I64" s="3"/>
    </row>
    <row r="65" spans="1:9" x14ac:dyDescent="0.25">
      <c r="A65" s="4" t="s">
        <v>246</v>
      </c>
      <c r="B65" s="3" t="s">
        <v>219</v>
      </c>
      <c r="C65" s="3">
        <v>20276</v>
      </c>
      <c r="D65" s="3">
        <v>18221</v>
      </c>
      <c r="E65" s="3">
        <v>17550</v>
      </c>
      <c r="F65" s="68">
        <v>17229</v>
      </c>
      <c r="G65" s="3"/>
      <c r="H65" s="3"/>
      <c r="I65" s="3"/>
    </row>
    <row r="66" spans="1:9" x14ac:dyDescent="0.25">
      <c r="A66" s="4" t="s">
        <v>247</v>
      </c>
      <c r="B66" s="3" t="s">
        <v>220</v>
      </c>
      <c r="C66" s="3">
        <v>9316</v>
      </c>
      <c r="D66" s="3">
        <v>23940</v>
      </c>
      <c r="E66" s="3">
        <v>0</v>
      </c>
      <c r="F66" s="68">
        <v>7848</v>
      </c>
      <c r="G66" s="3"/>
      <c r="H66" s="3"/>
      <c r="I66" s="3"/>
    </row>
    <row r="67" spans="1:9" x14ac:dyDescent="0.25">
      <c r="A67" s="30">
        <v>22</v>
      </c>
      <c r="B67" s="31" t="s">
        <v>221</v>
      </c>
      <c r="C67" s="31"/>
      <c r="D67" s="31"/>
      <c r="E67" s="31"/>
      <c r="F67" s="31"/>
      <c r="G67" s="31"/>
      <c r="H67" s="31"/>
      <c r="I67" s="31"/>
    </row>
    <row r="68" spans="1:9" x14ac:dyDescent="0.25">
      <c r="A68" s="4" t="s">
        <v>243</v>
      </c>
      <c r="B68" s="37" t="s">
        <v>222</v>
      </c>
      <c r="C68" s="37">
        <v>0</v>
      </c>
      <c r="D68" s="68">
        <v>2394</v>
      </c>
      <c r="E68" s="37">
        <v>38800</v>
      </c>
      <c r="F68" s="3">
        <v>35529</v>
      </c>
      <c r="G68" s="3"/>
      <c r="H68" s="3"/>
      <c r="I68" s="3"/>
    </row>
    <row r="69" spans="1:9" x14ac:dyDescent="0.25">
      <c r="A69" s="4" t="s">
        <v>244</v>
      </c>
      <c r="B69" s="37" t="s">
        <v>223</v>
      </c>
      <c r="C69" s="37">
        <v>0</v>
      </c>
      <c r="D69" s="37">
        <v>42560</v>
      </c>
      <c r="E69" s="37">
        <v>54200</v>
      </c>
      <c r="F69" s="68">
        <v>14248</v>
      </c>
      <c r="G69" s="3"/>
      <c r="H69" s="3"/>
      <c r="I69" s="3"/>
    </row>
    <row r="70" spans="1:9" x14ac:dyDescent="0.25">
      <c r="A70" s="30">
        <v>23</v>
      </c>
      <c r="B70" s="31" t="s">
        <v>224</v>
      </c>
      <c r="C70" s="31"/>
      <c r="D70" s="31" t="s">
        <v>165</v>
      </c>
      <c r="E70" s="31"/>
      <c r="F70" s="31"/>
      <c r="G70" s="31"/>
      <c r="H70" s="31"/>
      <c r="I70" s="31"/>
    </row>
    <row r="71" spans="1:9" x14ac:dyDescent="0.25">
      <c r="A71" s="4" t="s">
        <v>245</v>
      </c>
      <c r="B71" s="37" t="s">
        <v>225</v>
      </c>
      <c r="C71" s="37">
        <v>0</v>
      </c>
      <c r="D71" s="68">
        <v>1197</v>
      </c>
      <c r="E71" s="37"/>
      <c r="F71" s="3">
        <v>1229</v>
      </c>
      <c r="G71" s="3"/>
      <c r="H71" s="3"/>
      <c r="I71" s="3"/>
    </row>
    <row r="72" spans="1:9" x14ac:dyDescent="0.25">
      <c r="A72" s="4" t="s">
        <v>246</v>
      </c>
      <c r="B72" s="37" t="s">
        <v>226</v>
      </c>
      <c r="C72" s="37">
        <v>0</v>
      </c>
      <c r="D72" s="37">
        <v>1862</v>
      </c>
      <c r="E72" s="37"/>
      <c r="F72" s="68">
        <v>1678</v>
      </c>
      <c r="G72" s="3"/>
      <c r="H72" s="3"/>
      <c r="I72" s="3"/>
    </row>
    <row r="73" spans="1:9" x14ac:dyDescent="0.25">
      <c r="A73" s="4" t="s">
        <v>247</v>
      </c>
      <c r="B73" s="37" t="s">
        <v>227</v>
      </c>
      <c r="C73" s="37">
        <v>0</v>
      </c>
      <c r="D73" s="37">
        <v>2793</v>
      </c>
      <c r="E73" s="37"/>
      <c r="F73" s="68">
        <v>2727</v>
      </c>
      <c r="G73" s="3"/>
      <c r="H73" s="3"/>
      <c r="I73" s="3"/>
    </row>
    <row r="74" spans="1:9" x14ac:dyDescent="0.25">
      <c r="A74" s="30">
        <v>24</v>
      </c>
      <c r="B74" s="31" t="s">
        <v>228</v>
      </c>
      <c r="C74" s="31"/>
      <c r="D74" s="31"/>
      <c r="E74" s="31"/>
      <c r="F74" s="31"/>
      <c r="G74" s="31"/>
      <c r="H74" s="31"/>
      <c r="I74" s="31"/>
    </row>
    <row r="75" spans="1:9" x14ac:dyDescent="0.25">
      <c r="A75" s="4" t="s">
        <v>229</v>
      </c>
      <c r="B75" s="3" t="s">
        <v>230</v>
      </c>
      <c r="C75" s="3">
        <v>0</v>
      </c>
      <c r="D75" s="3">
        <v>0</v>
      </c>
      <c r="E75" s="68">
        <v>3300</v>
      </c>
      <c r="F75" s="3">
        <v>3600</v>
      </c>
      <c r="G75" s="3"/>
      <c r="H75" s="3"/>
      <c r="I75" s="3"/>
    </row>
    <row r="76" spans="1:9" x14ac:dyDescent="0.25">
      <c r="A76" s="4" t="s">
        <v>231</v>
      </c>
      <c r="B76" s="3" t="s">
        <v>232</v>
      </c>
      <c r="C76" s="3">
        <v>0</v>
      </c>
      <c r="D76" s="3">
        <v>0</v>
      </c>
      <c r="E76" s="68">
        <v>65</v>
      </c>
      <c r="F76" s="3">
        <v>430</v>
      </c>
      <c r="G76" s="3"/>
      <c r="H76" s="3"/>
      <c r="I76" s="3"/>
    </row>
    <row r="77" spans="1:9" x14ac:dyDescent="0.25">
      <c r="A77" s="4" t="s">
        <v>233</v>
      </c>
      <c r="B77" s="3" t="s">
        <v>234</v>
      </c>
      <c r="C77" s="3">
        <v>300</v>
      </c>
      <c r="D77" s="3">
        <v>0</v>
      </c>
      <c r="E77" s="3">
        <v>550</v>
      </c>
      <c r="F77" s="68">
        <v>293</v>
      </c>
      <c r="G77" s="3"/>
      <c r="H77" s="3"/>
      <c r="I77" s="3"/>
    </row>
    <row r="78" spans="1:9" x14ac:dyDescent="0.25">
      <c r="A78" s="4" t="s">
        <v>235</v>
      </c>
      <c r="B78" s="3" t="s">
        <v>236</v>
      </c>
      <c r="C78" s="14" t="s">
        <v>491</v>
      </c>
      <c r="D78" s="3">
        <v>0</v>
      </c>
      <c r="E78" s="3">
        <v>0</v>
      </c>
      <c r="F78" s="3">
        <v>0</v>
      </c>
      <c r="G78" s="3"/>
      <c r="H78" s="3"/>
      <c r="I78" s="3"/>
    </row>
    <row r="79" spans="1:9" x14ac:dyDescent="0.25">
      <c r="A79" s="4" t="s">
        <v>237</v>
      </c>
      <c r="B79" s="3" t="s">
        <v>238</v>
      </c>
      <c r="C79" s="3">
        <v>0</v>
      </c>
      <c r="D79" s="3">
        <v>0</v>
      </c>
      <c r="E79" s="3">
        <v>250</v>
      </c>
      <c r="F79" s="68">
        <v>135</v>
      </c>
      <c r="G79" s="3"/>
      <c r="H79" s="3"/>
      <c r="I79" s="3"/>
    </row>
    <row r="80" spans="1:9" x14ac:dyDescent="0.25">
      <c r="A80" s="4" t="s">
        <v>239</v>
      </c>
      <c r="B80" s="3" t="s">
        <v>240</v>
      </c>
      <c r="C80" s="3">
        <v>2100</v>
      </c>
      <c r="D80" s="3">
        <v>0</v>
      </c>
      <c r="E80" s="3">
        <v>2900</v>
      </c>
      <c r="F80" s="68">
        <v>1285</v>
      </c>
      <c r="G80" s="3"/>
      <c r="H80" s="3"/>
      <c r="I80" s="3"/>
    </row>
    <row r="81" spans="1:9" x14ac:dyDescent="0.25">
      <c r="A81" s="4" t="s">
        <v>241</v>
      </c>
      <c r="B81" s="3" t="s">
        <v>242</v>
      </c>
      <c r="C81" s="3">
        <v>839</v>
      </c>
      <c r="D81" s="3">
        <v>0</v>
      </c>
      <c r="E81" s="3">
        <v>0</v>
      </c>
      <c r="F81" s="68">
        <v>245</v>
      </c>
      <c r="G81" s="3"/>
      <c r="H81" s="3"/>
      <c r="I81" s="3"/>
    </row>
    <row r="82" spans="1:9" ht="18.75" x14ac:dyDescent="0.3">
      <c r="A82" s="30"/>
      <c r="B82" s="32" t="s">
        <v>331</v>
      </c>
      <c r="C82" s="33"/>
      <c r="D82" s="31"/>
      <c r="E82" s="31"/>
      <c r="F82" s="31"/>
      <c r="G82" s="31"/>
      <c r="H82" s="31"/>
      <c r="I82" s="31"/>
    </row>
    <row r="83" spans="1:9" ht="16.5" customHeight="1" x14ac:dyDescent="0.25">
      <c r="A83" s="4">
        <v>1</v>
      </c>
      <c r="B83" s="3" t="s">
        <v>260</v>
      </c>
      <c r="C83" s="3">
        <v>4216</v>
      </c>
      <c r="D83" s="3">
        <v>4855</v>
      </c>
      <c r="E83" s="68">
        <v>3190</v>
      </c>
      <c r="F83" s="3">
        <v>4148</v>
      </c>
      <c r="G83" s="3"/>
      <c r="H83" s="3"/>
      <c r="I83" s="3"/>
    </row>
    <row r="84" spans="1:9" ht="16.5" customHeight="1" x14ac:dyDescent="0.25">
      <c r="A84" s="4">
        <v>2</v>
      </c>
      <c r="B84" s="3" t="s">
        <v>261</v>
      </c>
      <c r="C84" s="3">
        <v>4293</v>
      </c>
      <c r="D84" s="3">
        <v>4323</v>
      </c>
      <c r="E84" s="68">
        <v>2392</v>
      </c>
      <c r="F84" s="3">
        <v>4489</v>
      </c>
      <c r="G84" s="3"/>
      <c r="H84" s="3"/>
      <c r="I84" s="3"/>
    </row>
    <row r="85" spans="1:9" x14ac:dyDescent="0.25">
      <c r="A85" s="4">
        <v>3</v>
      </c>
      <c r="B85" s="3" t="s">
        <v>262</v>
      </c>
      <c r="C85" s="3">
        <v>2785</v>
      </c>
      <c r="D85" s="3">
        <v>3059</v>
      </c>
      <c r="E85" s="68">
        <v>1812</v>
      </c>
      <c r="F85" s="3">
        <v>2597</v>
      </c>
      <c r="G85" s="3"/>
      <c r="H85" s="3"/>
      <c r="I85" s="3"/>
    </row>
    <row r="86" spans="1:9" x14ac:dyDescent="0.25">
      <c r="A86" s="4">
        <v>4</v>
      </c>
      <c r="B86" s="3" t="s">
        <v>263</v>
      </c>
      <c r="C86" s="3">
        <v>4293</v>
      </c>
      <c r="D86" s="3">
        <v>4323</v>
      </c>
      <c r="E86" s="3">
        <v>2392</v>
      </c>
      <c r="F86" s="3">
        <v>4489</v>
      </c>
      <c r="G86" s="3"/>
      <c r="H86" s="3"/>
      <c r="I86" s="3"/>
    </row>
    <row r="87" spans="1:9" x14ac:dyDescent="0.25">
      <c r="A87" s="4">
        <v>5</v>
      </c>
      <c r="B87" s="3" t="s">
        <v>264</v>
      </c>
      <c r="C87" s="68">
        <v>636</v>
      </c>
      <c r="D87" s="3">
        <v>718</v>
      </c>
      <c r="E87" s="3">
        <v>1898</v>
      </c>
      <c r="F87" s="3">
        <v>778</v>
      </c>
      <c r="G87" s="3"/>
      <c r="H87" s="3"/>
      <c r="I87" s="3"/>
    </row>
    <row r="88" spans="1:9" x14ac:dyDescent="0.25">
      <c r="A88" s="4">
        <v>6</v>
      </c>
      <c r="B88" s="3" t="s">
        <v>265</v>
      </c>
      <c r="C88" s="3">
        <v>701</v>
      </c>
      <c r="D88" s="3">
        <v>771</v>
      </c>
      <c r="E88" s="68">
        <v>360</v>
      </c>
      <c r="F88" s="3">
        <v>453</v>
      </c>
      <c r="G88" s="3"/>
      <c r="H88" s="3"/>
      <c r="I88" s="3"/>
    </row>
    <row r="89" spans="1:9" x14ac:dyDescent="0.25">
      <c r="A89" s="30">
        <v>7</v>
      </c>
      <c r="B89" s="31" t="s">
        <v>266</v>
      </c>
      <c r="C89" s="31" t="s">
        <v>165</v>
      </c>
      <c r="D89" s="31" t="s">
        <v>165</v>
      </c>
      <c r="E89" s="31"/>
      <c r="F89" s="31"/>
      <c r="G89" s="31"/>
      <c r="H89" s="31"/>
      <c r="I89" s="31"/>
    </row>
    <row r="90" spans="1:9" x14ac:dyDescent="0.25">
      <c r="A90" s="4" t="s">
        <v>267</v>
      </c>
      <c r="B90" s="3" t="s">
        <v>268</v>
      </c>
      <c r="C90" s="3">
        <v>0</v>
      </c>
      <c r="D90" s="3">
        <v>0</v>
      </c>
      <c r="E90" s="68">
        <v>145</v>
      </c>
      <c r="F90" s="3">
        <v>0</v>
      </c>
      <c r="G90" s="3"/>
      <c r="H90" s="3"/>
      <c r="I90" s="3"/>
    </row>
    <row r="91" spans="1:9" x14ac:dyDescent="0.25">
      <c r="A91" s="4" t="s">
        <v>269</v>
      </c>
      <c r="B91" s="3" t="s">
        <v>270</v>
      </c>
      <c r="C91" s="68">
        <v>198</v>
      </c>
      <c r="D91" s="3">
        <v>213</v>
      </c>
      <c r="E91" s="3">
        <v>140</v>
      </c>
      <c r="F91" s="3">
        <v>0</v>
      </c>
      <c r="G91" s="3"/>
      <c r="H91" s="3"/>
      <c r="I91" s="3"/>
    </row>
    <row r="92" spans="1:9" x14ac:dyDescent="0.25">
      <c r="A92" s="4" t="s">
        <v>271</v>
      </c>
      <c r="B92" s="3" t="s">
        <v>272</v>
      </c>
      <c r="C92" s="68">
        <v>219</v>
      </c>
      <c r="D92" s="3">
        <v>239</v>
      </c>
      <c r="E92" s="3">
        <v>265</v>
      </c>
      <c r="F92" s="3">
        <v>0</v>
      </c>
      <c r="G92" s="3"/>
      <c r="H92" s="3"/>
      <c r="I92" s="3"/>
    </row>
    <row r="93" spans="1:9" x14ac:dyDescent="0.25">
      <c r="A93" s="4">
        <v>8</v>
      </c>
      <c r="B93" s="3" t="s">
        <v>273</v>
      </c>
      <c r="C93" s="3">
        <v>3364</v>
      </c>
      <c r="D93" s="3">
        <v>3365</v>
      </c>
      <c r="E93" s="3">
        <v>2465</v>
      </c>
      <c r="F93" s="68">
        <v>2247</v>
      </c>
      <c r="G93" s="3"/>
      <c r="H93" s="3"/>
      <c r="I93" s="3"/>
    </row>
    <row r="94" spans="1:9" x14ac:dyDescent="0.25">
      <c r="A94" s="4">
        <v>9</v>
      </c>
      <c r="B94" s="3" t="s">
        <v>274</v>
      </c>
      <c r="C94" s="3">
        <v>179</v>
      </c>
      <c r="D94" s="3">
        <v>200</v>
      </c>
      <c r="E94" s="68">
        <v>22</v>
      </c>
      <c r="F94" s="3">
        <v>463</v>
      </c>
      <c r="G94" s="3"/>
      <c r="H94" s="3"/>
      <c r="I94" s="3"/>
    </row>
    <row r="95" spans="1:9" x14ac:dyDescent="0.25">
      <c r="A95" s="4">
        <v>10</v>
      </c>
      <c r="B95" s="3" t="s">
        <v>275</v>
      </c>
      <c r="C95" s="3">
        <v>339</v>
      </c>
      <c r="D95" s="68">
        <v>200</v>
      </c>
      <c r="E95" s="3">
        <v>2460</v>
      </c>
      <c r="F95" s="3">
        <v>883</v>
      </c>
      <c r="G95" s="3"/>
      <c r="H95" s="3"/>
      <c r="I95" s="3"/>
    </row>
    <row r="96" spans="1:9" x14ac:dyDescent="0.25">
      <c r="A96" s="4">
        <v>11</v>
      </c>
      <c r="B96" s="3" t="s">
        <v>276</v>
      </c>
      <c r="C96" s="3">
        <v>2394</v>
      </c>
      <c r="D96" s="3">
        <v>2633</v>
      </c>
      <c r="E96" s="68">
        <v>1810</v>
      </c>
      <c r="F96" s="3">
        <v>2463</v>
      </c>
      <c r="G96" s="3"/>
      <c r="H96" s="3"/>
      <c r="I96" s="3"/>
    </row>
    <row r="97" spans="1:9" x14ac:dyDescent="0.25">
      <c r="A97" s="4">
        <v>12</v>
      </c>
      <c r="B97" s="3" t="s">
        <v>277</v>
      </c>
      <c r="C97" s="3">
        <v>1845</v>
      </c>
      <c r="D97" s="3">
        <v>1968</v>
      </c>
      <c r="E97" s="68">
        <v>1095</v>
      </c>
      <c r="F97" s="3">
        <v>1938</v>
      </c>
      <c r="G97" s="3"/>
      <c r="H97" s="3"/>
      <c r="I97" s="3"/>
    </row>
    <row r="98" spans="1:9" x14ac:dyDescent="0.25">
      <c r="A98" s="4">
        <v>13</v>
      </c>
      <c r="B98" s="3" t="s">
        <v>278</v>
      </c>
      <c r="C98" s="3">
        <v>2543</v>
      </c>
      <c r="D98" s="3">
        <v>2234</v>
      </c>
      <c r="E98" s="68">
        <v>657</v>
      </c>
      <c r="F98" s="3">
        <v>997</v>
      </c>
      <c r="G98" s="3"/>
      <c r="H98" s="3"/>
      <c r="I98" s="3"/>
    </row>
    <row r="99" spans="1:9" x14ac:dyDescent="0.25">
      <c r="A99" s="4">
        <v>14</v>
      </c>
      <c r="B99" s="3" t="s">
        <v>279</v>
      </c>
      <c r="C99" s="3">
        <v>807</v>
      </c>
      <c r="D99" s="3">
        <v>1303</v>
      </c>
      <c r="E99" s="68">
        <v>440</v>
      </c>
      <c r="F99" s="3">
        <v>639</v>
      </c>
      <c r="G99" s="3"/>
      <c r="H99" s="3"/>
      <c r="I99" s="3"/>
    </row>
    <row r="100" spans="1:9" x14ac:dyDescent="0.25">
      <c r="A100" s="4">
        <v>15</v>
      </c>
      <c r="B100" s="3" t="s">
        <v>280</v>
      </c>
      <c r="C100" s="3">
        <v>409</v>
      </c>
      <c r="D100" s="3">
        <v>838</v>
      </c>
      <c r="E100" s="68">
        <v>406</v>
      </c>
      <c r="F100" s="3">
        <v>639</v>
      </c>
      <c r="G100" s="3"/>
      <c r="H100" s="3"/>
      <c r="I100" s="3"/>
    </row>
    <row r="101" spans="1:9" x14ac:dyDescent="0.25">
      <c r="A101" s="4">
        <v>16</v>
      </c>
      <c r="B101" s="3" t="s">
        <v>281</v>
      </c>
      <c r="C101" s="3">
        <v>583</v>
      </c>
      <c r="D101" s="3">
        <v>771</v>
      </c>
      <c r="E101" s="3">
        <v>825</v>
      </c>
      <c r="F101" s="68">
        <v>197</v>
      </c>
      <c r="G101" s="3"/>
      <c r="H101" s="3"/>
      <c r="I101" s="3"/>
    </row>
    <row r="102" spans="1:9" x14ac:dyDescent="0.25">
      <c r="A102" s="4">
        <v>17</v>
      </c>
      <c r="B102" s="3" t="s">
        <v>282</v>
      </c>
      <c r="C102" s="3">
        <v>579</v>
      </c>
      <c r="D102" s="3">
        <v>1184</v>
      </c>
      <c r="E102" s="68">
        <v>319</v>
      </c>
      <c r="F102" s="3">
        <v>483</v>
      </c>
      <c r="G102" s="3"/>
      <c r="H102" s="3"/>
      <c r="I102" s="3"/>
    </row>
    <row r="103" spans="1:9" x14ac:dyDescent="0.25">
      <c r="A103" s="30">
        <v>18</v>
      </c>
      <c r="B103" s="31" t="s">
        <v>283</v>
      </c>
      <c r="C103" s="31" t="s">
        <v>492</v>
      </c>
      <c r="D103" s="31"/>
      <c r="E103" s="31"/>
      <c r="F103" s="31"/>
      <c r="G103" s="31"/>
      <c r="H103" s="31"/>
      <c r="I103" s="31"/>
    </row>
    <row r="104" spans="1:9" x14ac:dyDescent="0.25">
      <c r="A104" s="4" t="s">
        <v>267</v>
      </c>
      <c r="B104" s="3" t="s">
        <v>284</v>
      </c>
      <c r="C104" s="3">
        <v>506</v>
      </c>
      <c r="D104" s="3">
        <v>625</v>
      </c>
      <c r="E104" s="68">
        <v>408</v>
      </c>
      <c r="F104" s="3">
        <v>543</v>
      </c>
      <c r="G104" s="3"/>
      <c r="H104" s="3"/>
      <c r="I104" s="3"/>
    </row>
    <row r="105" spans="1:9" x14ac:dyDescent="0.25">
      <c r="A105" s="4" t="s">
        <v>269</v>
      </c>
      <c r="B105" s="3" t="s">
        <v>285</v>
      </c>
      <c r="C105" s="3">
        <v>822</v>
      </c>
      <c r="D105" s="68">
        <v>80</v>
      </c>
      <c r="E105" s="3">
        <v>551</v>
      </c>
      <c r="F105" s="3">
        <v>639</v>
      </c>
      <c r="G105" s="3"/>
      <c r="H105" s="3"/>
      <c r="I105" s="3"/>
    </row>
    <row r="106" spans="1:9" x14ac:dyDescent="0.25">
      <c r="A106" s="4">
        <v>19</v>
      </c>
      <c r="B106" s="3" t="s">
        <v>286</v>
      </c>
      <c r="C106" s="3">
        <v>14.95</v>
      </c>
      <c r="D106" s="3">
        <v>39.9</v>
      </c>
      <c r="E106" s="68">
        <v>8</v>
      </c>
      <c r="F106" s="3">
        <v>32</v>
      </c>
      <c r="G106" s="3"/>
      <c r="H106" s="3"/>
      <c r="I106" s="3"/>
    </row>
    <row r="107" spans="1:9" x14ac:dyDescent="0.25">
      <c r="A107" s="4">
        <v>20</v>
      </c>
      <c r="B107" s="3" t="s">
        <v>287</v>
      </c>
      <c r="C107" s="3">
        <v>19</v>
      </c>
      <c r="D107" s="3">
        <v>46.55</v>
      </c>
      <c r="E107" s="68">
        <v>14</v>
      </c>
      <c r="F107" s="3">
        <v>46</v>
      </c>
      <c r="G107" s="3"/>
      <c r="H107" s="3"/>
      <c r="I107" s="3"/>
    </row>
    <row r="108" spans="1:9" x14ac:dyDescent="0.25">
      <c r="A108" s="4">
        <v>21</v>
      </c>
      <c r="B108" s="3" t="s">
        <v>288</v>
      </c>
      <c r="C108" s="3">
        <v>1102</v>
      </c>
      <c r="D108" s="3">
        <v>864.5</v>
      </c>
      <c r="E108" s="3">
        <v>696</v>
      </c>
      <c r="F108" s="68">
        <v>553</v>
      </c>
      <c r="G108" s="3"/>
      <c r="H108" s="3"/>
      <c r="I108" s="3"/>
    </row>
    <row r="109" spans="1:9" x14ac:dyDescent="0.25">
      <c r="A109" s="4">
        <v>22</v>
      </c>
      <c r="B109" s="3" t="s">
        <v>289</v>
      </c>
      <c r="C109" s="3">
        <v>219</v>
      </c>
      <c r="D109" s="3">
        <v>292.60000000000002</v>
      </c>
      <c r="E109" s="68">
        <v>150</v>
      </c>
      <c r="F109" s="3">
        <v>297</v>
      </c>
      <c r="G109" s="3"/>
      <c r="H109" s="3"/>
      <c r="I109" s="3"/>
    </row>
    <row r="110" spans="1:9" x14ac:dyDescent="0.25">
      <c r="A110" s="4">
        <v>23</v>
      </c>
      <c r="B110" s="3" t="s">
        <v>290</v>
      </c>
      <c r="C110" s="3">
        <v>897</v>
      </c>
      <c r="D110" s="3">
        <v>1037.4000000000001</v>
      </c>
      <c r="E110" s="68">
        <v>225</v>
      </c>
      <c r="F110" s="3">
        <v>363</v>
      </c>
      <c r="G110" s="3"/>
      <c r="H110" s="3"/>
      <c r="I110" s="3"/>
    </row>
    <row r="111" spans="1:9" x14ac:dyDescent="0.25">
      <c r="A111" s="4">
        <v>24</v>
      </c>
      <c r="B111" s="3" t="s">
        <v>291</v>
      </c>
      <c r="C111" s="3">
        <v>34</v>
      </c>
      <c r="D111" s="3">
        <v>66.5</v>
      </c>
      <c r="E111" s="68">
        <v>17</v>
      </c>
      <c r="F111" s="3">
        <v>55</v>
      </c>
      <c r="G111" s="3"/>
      <c r="H111" s="3"/>
      <c r="I111" s="3"/>
    </row>
    <row r="112" spans="1:9" x14ac:dyDescent="0.25">
      <c r="A112" s="4">
        <v>25</v>
      </c>
      <c r="B112" s="3" t="s">
        <v>292</v>
      </c>
      <c r="C112" s="3">
        <v>274</v>
      </c>
      <c r="D112" s="3">
        <v>119.7</v>
      </c>
      <c r="E112" s="68">
        <v>29</v>
      </c>
      <c r="F112" s="3">
        <v>32</v>
      </c>
      <c r="G112" s="3"/>
      <c r="H112" s="3"/>
      <c r="I112" s="3"/>
    </row>
    <row r="113" spans="1:9" x14ac:dyDescent="0.25">
      <c r="A113" s="4">
        <v>26</v>
      </c>
      <c r="B113" s="3" t="s">
        <v>293</v>
      </c>
      <c r="C113" s="3">
        <v>0</v>
      </c>
      <c r="D113" s="3">
        <v>518.70000000000005</v>
      </c>
      <c r="E113" s="3">
        <v>225</v>
      </c>
      <c r="F113" s="3">
        <v>297</v>
      </c>
      <c r="G113" s="3"/>
      <c r="H113" s="3"/>
      <c r="I113" s="3"/>
    </row>
    <row r="114" spans="1:9" x14ac:dyDescent="0.25">
      <c r="A114" s="4">
        <v>27</v>
      </c>
      <c r="B114" s="3" t="s">
        <v>294</v>
      </c>
      <c r="C114" s="68">
        <v>194</v>
      </c>
      <c r="D114" s="3">
        <v>525.35</v>
      </c>
      <c r="E114" s="3">
        <v>265</v>
      </c>
      <c r="F114" s="3">
        <v>373</v>
      </c>
      <c r="G114" s="3"/>
      <c r="H114" s="3"/>
      <c r="I114" s="3"/>
    </row>
    <row r="115" spans="1:9" x14ac:dyDescent="0.25">
      <c r="A115" s="4">
        <v>28</v>
      </c>
      <c r="B115" s="3" t="s">
        <v>295</v>
      </c>
      <c r="C115" s="3">
        <v>126</v>
      </c>
      <c r="D115" s="3">
        <v>172.9</v>
      </c>
      <c r="E115" s="68">
        <v>118</v>
      </c>
      <c r="F115" s="3">
        <v>135</v>
      </c>
      <c r="G115" s="3"/>
      <c r="H115" s="3"/>
      <c r="I115" s="3"/>
    </row>
    <row r="116" spans="1:9" x14ac:dyDescent="0.25">
      <c r="A116" s="4">
        <v>29</v>
      </c>
      <c r="B116" s="3" t="s">
        <v>296</v>
      </c>
      <c r="C116" s="3">
        <v>171</v>
      </c>
      <c r="D116" s="3">
        <v>192.85</v>
      </c>
      <c r="E116" s="3">
        <v>222</v>
      </c>
      <c r="F116" s="68">
        <v>163</v>
      </c>
      <c r="G116" s="3"/>
      <c r="H116" s="3"/>
      <c r="I116" s="3"/>
    </row>
    <row r="117" spans="1:9" x14ac:dyDescent="0.25">
      <c r="A117" s="4">
        <v>34</v>
      </c>
      <c r="B117" s="3" t="s">
        <v>297</v>
      </c>
      <c r="C117" s="68">
        <v>80</v>
      </c>
      <c r="D117" s="3">
        <v>93.1</v>
      </c>
      <c r="E117" s="3">
        <v>145</v>
      </c>
      <c r="F117" s="3">
        <v>123</v>
      </c>
      <c r="G117" s="3"/>
      <c r="H117" s="3"/>
      <c r="I117" s="3"/>
    </row>
    <row r="118" spans="1:9" x14ac:dyDescent="0.25">
      <c r="A118" s="4">
        <v>35</v>
      </c>
      <c r="B118" s="3" t="s">
        <v>298</v>
      </c>
      <c r="C118" s="68">
        <v>274</v>
      </c>
      <c r="D118" s="3">
        <v>292.60000000000002</v>
      </c>
      <c r="E118" s="3">
        <v>281</v>
      </c>
      <c r="F118" s="3">
        <v>355</v>
      </c>
      <c r="G118" s="3"/>
      <c r="H118" s="3"/>
      <c r="I118" s="3"/>
    </row>
    <row r="119" spans="1:9" x14ac:dyDescent="0.25">
      <c r="A119" s="4">
        <v>36</v>
      </c>
      <c r="B119" s="3" t="s">
        <v>299</v>
      </c>
      <c r="C119" s="68">
        <v>41</v>
      </c>
      <c r="D119" s="3">
        <v>53.2</v>
      </c>
      <c r="E119" s="3">
        <v>92</v>
      </c>
      <c r="F119" s="3">
        <v>48</v>
      </c>
      <c r="G119" s="3"/>
      <c r="H119" s="3"/>
      <c r="I119" s="3"/>
    </row>
    <row r="120" spans="1:9" x14ac:dyDescent="0.25">
      <c r="A120" s="4">
        <v>37</v>
      </c>
      <c r="B120" s="3" t="s">
        <v>300</v>
      </c>
      <c r="C120" s="3">
        <v>82</v>
      </c>
      <c r="D120" s="3">
        <v>93.1</v>
      </c>
      <c r="E120" s="68">
        <v>25</v>
      </c>
      <c r="F120" s="3">
        <v>97</v>
      </c>
      <c r="G120" s="3"/>
      <c r="H120" s="3"/>
      <c r="I120" s="3"/>
    </row>
    <row r="121" spans="1:9" x14ac:dyDescent="0.25">
      <c r="A121" s="4">
        <v>38</v>
      </c>
      <c r="B121" s="3" t="s">
        <v>301</v>
      </c>
      <c r="C121" s="68">
        <v>11</v>
      </c>
      <c r="D121" s="3">
        <v>33.25</v>
      </c>
      <c r="E121" s="3">
        <v>118</v>
      </c>
      <c r="F121" s="3">
        <v>18</v>
      </c>
      <c r="G121" s="3"/>
      <c r="H121" s="3"/>
      <c r="I121" s="3"/>
    </row>
    <row r="122" spans="1:9" x14ac:dyDescent="0.25">
      <c r="A122" s="4">
        <v>39</v>
      </c>
      <c r="B122" s="3" t="s">
        <v>302</v>
      </c>
      <c r="C122" s="68">
        <v>11</v>
      </c>
      <c r="D122" s="3">
        <v>505.4</v>
      </c>
      <c r="E122" s="3">
        <v>28</v>
      </c>
      <c r="F122" s="3">
        <v>18</v>
      </c>
      <c r="G122" s="3"/>
      <c r="H122" s="3"/>
      <c r="I122" s="3"/>
    </row>
    <row r="123" spans="1:9" x14ac:dyDescent="0.25">
      <c r="A123" s="4">
        <v>40</v>
      </c>
      <c r="B123" s="3" t="s">
        <v>303</v>
      </c>
      <c r="C123" s="3">
        <v>0</v>
      </c>
      <c r="D123" s="3">
        <v>359.1</v>
      </c>
      <c r="E123" s="3">
        <v>460</v>
      </c>
      <c r="F123" s="68">
        <v>289</v>
      </c>
      <c r="G123" s="3"/>
      <c r="H123" s="3"/>
      <c r="I123" s="3"/>
    </row>
    <row r="124" spans="1:9" x14ac:dyDescent="0.25">
      <c r="A124" s="4">
        <v>41</v>
      </c>
      <c r="B124" s="3" t="s">
        <v>304</v>
      </c>
      <c r="C124" s="3">
        <v>0</v>
      </c>
      <c r="D124" s="3">
        <v>0</v>
      </c>
      <c r="E124" s="68">
        <v>620</v>
      </c>
      <c r="F124" s="3">
        <v>648</v>
      </c>
      <c r="G124" s="3"/>
      <c r="H124" s="3"/>
      <c r="I124" s="3"/>
    </row>
    <row r="125" spans="1:9" x14ac:dyDescent="0.25">
      <c r="A125" s="4">
        <v>42</v>
      </c>
      <c r="B125" s="3" t="s">
        <v>305</v>
      </c>
      <c r="C125" s="3">
        <v>718</v>
      </c>
      <c r="D125" s="68">
        <v>571.9</v>
      </c>
      <c r="E125" s="3">
        <v>696</v>
      </c>
      <c r="F125" s="3">
        <v>583</v>
      </c>
      <c r="G125" s="3"/>
      <c r="H125" s="3"/>
      <c r="I125" s="3"/>
    </row>
    <row r="126" spans="1:9" x14ac:dyDescent="0.25">
      <c r="A126" s="4">
        <v>43</v>
      </c>
      <c r="B126" s="3" t="s">
        <v>306</v>
      </c>
      <c r="C126" s="3">
        <v>1295</v>
      </c>
      <c r="D126" s="3">
        <v>970.9</v>
      </c>
      <c r="E126" s="68">
        <v>945</v>
      </c>
      <c r="F126" s="3">
        <v>969</v>
      </c>
      <c r="G126" s="3"/>
      <c r="H126" s="3"/>
      <c r="I126" s="3"/>
    </row>
    <row r="127" spans="1:9" x14ac:dyDescent="0.25">
      <c r="A127" s="4">
        <v>44</v>
      </c>
      <c r="B127" s="3" t="s">
        <v>307</v>
      </c>
      <c r="C127" s="3">
        <v>35</v>
      </c>
      <c r="D127" s="3">
        <v>59.85</v>
      </c>
      <c r="E127" s="3">
        <v>37</v>
      </c>
      <c r="F127" s="68">
        <v>33</v>
      </c>
      <c r="G127" s="3"/>
      <c r="H127" s="3"/>
      <c r="I127" s="3"/>
    </row>
    <row r="128" spans="1:9" x14ac:dyDescent="0.25">
      <c r="A128" s="4">
        <v>45</v>
      </c>
      <c r="B128" s="3" t="s">
        <v>308</v>
      </c>
      <c r="C128" s="68">
        <v>39</v>
      </c>
      <c r="D128" s="3">
        <v>59.85</v>
      </c>
      <c r="E128" s="3">
        <v>40</v>
      </c>
      <c r="F128" s="3">
        <v>49</v>
      </c>
      <c r="G128" s="3"/>
      <c r="H128" s="3"/>
      <c r="I128" s="3"/>
    </row>
    <row r="129" spans="1:9" x14ac:dyDescent="0.25">
      <c r="A129" s="4">
        <v>46</v>
      </c>
      <c r="B129" s="3" t="s">
        <v>309</v>
      </c>
      <c r="C129" s="68">
        <v>24</v>
      </c>
      <c r="D129" s="3">
        <v>39.9</v>
      </c>
      <c r="E129" s="3">
        <v>32</v>
      </c>
      <c r="F129" s="3">
        <v>33</v>
      </c>
      <c r="G129" s="3"/>
      <c r="H129" s="3"/>
      <c r="I129" s="3"/>
    </row>
    <row r="130" spans="1:9" x14ac:dyDescent="0.25">
      <c r="A130" s="4">
        <v>47</v>
      </c>
      <c r="B130" s="3" t="s">
        <v>310</v>
      </c>
      <c r="C130" s="3">
        <v>258</v>
      </c>
      <c r="D130" s="68">
        <v>113.05</v>
      </c>
      <c r="E130" s="3">
        <v>145</v>
      </c>
      <c r="F130" s="3">
        <v>119</v>
      </c>
      <c r="G130" s="3"/>
      <c r="H130" s="3"/>
      <c r="I130" s="3"/>
    </row>
    <row r="131" spans="1:9" x14ac:dyDescent="0.25">
      <c r="A131" s="4">
        <v>48</v>
      </c>
      <c r="B131" s="3" t="s">
        <v>311</v>
      </c>
      <c r="C131" s="3">
        <v>79</v>
      </c>
      <c r="D131" s="68">
        <v>73.150000000000006</v>
      </c>
      <c r="E131" s="3">
        <v>155</v>
      </c>
      <c r="F131" s="3">
        <v>119</v>
      </c>
      <c r="G131" s="3"/>
      <c r="H131" s="3"/>
      <c r="I131" s="3"/>
    </row>
    <row r="132" spans="1:9" x14ac:dyDescent="0.25">
      <c r="A132" s="4">
        <v>49</v>
      </c>
      <c r="B132" s="3" t="s">
        <v>312</v>
      </c>
      <c r="C132" s="3">
        <v>175</v>
      </c>
      <c r="D132" s="3">
        <v>172.9</v>
      </c>
      <c r="E132" s="68">
        <v>126</v>
      </c>
      <c r="F132" s="3">
        <v>173</v>
      </c>
      <c r="G132" s="3"/>
      <c r="H132" s="3"/>
      <c r="I132" s="3"/>
    </row>
    <row r="133" spans="1:9" x14ac:dyDescent="0.25">
      <c r="A133" s="4">
        <v>50</v>
      </c>
      <c r="B133" s="3" t="s">
        <v>313</v>
      </c>
      <c r="C133" s="3">
        <v>234</v>
      </c>
      <c r="D133" s="3">
        <v>246.05</v>
      </c>
      <c r="E133" s="68">
        <v>175</v>
      </c>
      <c r="F133" s="3">
        <v>229</v>
      </c>
      <c r="G133" s="3"/>
      <c r="H133" s="3"/>
      <c r="I133" s="3"/>
    </row>
    <row r="134" spans="1:9" x14ac:dyDescent="0.25">
      <c r="A134" s="4">
        <v>51</v>
      </c>
      <c r="B134" s="3" t="s">
        <v>314</v>
      </c>
      <c r="C134" s="3">
        <v>199</v>
      </c>
      <c r="D134" s="3">
        <v>206.15</v>
      </c>
      <c r="E134" s="68">
        <v>148</v>
      </c>
      <c r="F134" s="3">
        <v>183</v>
      </c>
      <c r="G134" s="3"/>
      <c r="H134" s="3"/>
      <c r="I134" s="3"/>
    </row>
    <row r="135" spans="1:9" x14ac:dyDescent="0.25">
      <c r="A135" s="4">
        <v>52</v>
      </c>
      <c r="B135" s="3" t="s">
        <v>315</v>
      </c>
      <c r="C135" s="3">
        <v>258</v>
      </c>
      <c r="D135" s="3">
        <v>292.60000000000002</v>
      </c>
      <c r="E135" s="68">
        <v>227</v>
      </c>
      <c r="F135" s="3">
        <v>229</v>
      </c>
      <c r="G135" s="3"/>
      <c r="H135" s="3"/>
      <c r="I135" s="3"/>
    </row>
    <row r="136" spans="1:9" x14ac:dyDescent="0.25">
      <c r="A136" s="4">
        <v>53</v>
      </c>
      <c r="B136" s="3" t="s">
        <v>316</v>
      </c>
      <c r="C136" s="3">
        <v>149</v>
      </c>
      <c r="D136" s="3">
        <v>172.9</v>
      </c>
      <c r="E136" s="68">
        <v>112</v>
      </c>
      <c r="F136" s="3">
        <v>169</v>
      </c>
      <c r="G136" s="3"/>
      <c r="H136" s="3"/>
      <c r="I136" s="3"/>
    </row>
    <row r="137" spans="1:9" x14ac:dyDescent="0.25">
      <c r="A137" s="4">
        <v>54</v>
      </c>
      <c r="B137" s="3" t="s">
        <v>317</v>
      </c>
      <c r="C137" s="3">
        <v>224</v>
      </c>
      <c r="D137" s="3">
        <v>232.75</v>
      </c>
      <c r="E137" s="68">
        <v>185</v>
      </c>
      <c r="F137" s="3">
        <v>222</v>
      </c>
      <c r="G137" s="3"/>
      <c r="H137" s="3"/>
      <c r="I137" s="3"/>
    </row>
    <row r="138" spans="1:9" x14ac:dyDescent="0.25">
      <c r="A138" s="4">
        <v>55</v>
      </c>
      <c r="B138" s="3" t="s">
        <v>318</v>
      </c>
      <c r="C138" s="3">
        <v>698</v>
      </c>
      <c r="D138" s="3">
        <v>791.35</v>
      </c>
      <c r="E138" s="3">
        <v>551</v>
      </c>
      <c r="F138" s="3">
        <v>709</v>
      </c>
      <c r="G138" s="3"/>
      <c r="H138" s="3"/>
      <c r="I138" s="3"/>
    </row>
    <row r="139" spans="1:9" x14ac:dyDescent="0.25">
      <c r="A139" s="4">
        <v>56</v>
      </c>
      <c r="B139" s="3" t="s">
        <v>319</v>
      </c>
      <c r="C139" s="3">
        <v>91</v>
      </c>
      <c r="D139" s="3">
        <v>113.05</v>
      </c>
      <c r="E139" s="68">
        <v>72</v>
      </c>
      <c r="F139" s="3">
        <v>93</v>
      </c>
      <c r="G139" s="3"/>
      <c r="H139" s="3"/>
      <c r="I139" s="3"/>
    </row>
    <row r="140" spans="1:9" x14ac:dyDescent="0.25">
      <c r="A140" s="4">
        <v>57</v>
      </c>
      <c r="B140" s="3" t="s">
        <v>320</v>
      </c>
      <c r="C140" s="68">
        <v>59</v>
      </c>
      <c r="D140" s="3">
        <v>86.45</v>
      </c>
      <c r="E140" s="3">
        <v>66</v>
      </c>
      <c r="F140" s="3">
        <v>77</v>
      </c>
      <c r="G140" s="3"/>
      <c r="H140" s="3"/>
      <c r="I140" s="3"/>
    </row>
    <row r="141" spans="1:9" x14ac:dyDescent="0.25">
      <c r="A141" s="4">
        <v>58</v>
      </c>
      <c r="B141" s="3" t="s">
        <v>321</v>
      </c>
      <c r="C141" s="68">
        <v>34</v>
      </c>
      <c r="D141" s="3">
        <v>59.85</v>
      </c>
      <c r="E141" s="3">
        <v>62</v>
      </c>
      <c r="F141" s="3">
        <v>49</v>
      </c>
      <c r="G141" s="3"/>
      <c r="H141" s="3"/>
      <c r="I141" s="3"/>
    </row>
    <row r="142" spans="1:9" x14ac:dyDescent="0.25">
      <c r="A142" s="4">
        <v>59</v>
      </c>
      <c r="B142" s="3" t="s">
        <v>322</v>
      </c>
      <c r="C142" s="3">
        <v>326</v>
      </c>
      <c r="D142" s="68">
        <v>192.85</v>
      </c>
      <c r="E142" s="3">
        <v>270</v>
      </c>
      <c r="F142" s="3">
        <v>298</v>
      </c>
      <c r="G142" s="3"/>
      <c r="H142" s="3"/>
      <c r="I142" s="3"/>
    </row>
    <row r="143" spans="1:9" x14ac:dyDescent="0.25">
      <c r="A143" s="4">
        <v>60</v>
      </c>
      <c r="B143" s="3" t="s">
        <v>323</v>
      </c>
      <c r="C143" s="3">
        <v>283</v>
      </c>
      <c r="D143" s="3">
        <v>319.2</v>
      </c>
      <c r="E143" s="68">
        <v>280</v>
      </c>
      <c r="F143" s="3">
        <v>315</v>
      </c>
      <c r="G143" s="3"/>
      <c r="H143" s="3"/>
      <c r="I143" s="3"/>
    </row>
    <row r="144" spans="1:9" x14ac:dyDescent="0.25">
      <c r="A144" s="4">
        <v>61</v>
      </c>
      <c r="B144" s="3" t="s">
        <v>324</v>
      </c>
      <c r="C144" s="3">
        <v>398</v>
      </c>
      <c r="D144" s="3">
        <v>339.15</v>
      </c>
      <c r="E144" s="68">
        <v>280</v>
      </c>
      <c r="F144" s="3">
        <v>329</v>
      </c>
      <c r="G144" s="3"/>
      <c r="H144" s="3"/>
      <c r="I144" s="3"/>
    </row>
    <row r="145" spans="1:9" x14ac:dyDescent="0.25">
      <c r="A145" s="4">
        <v>62</v>
      </c>
      <c r="B145" s="3" t="s">
        <v>325</v>
      </c>
      <c r="C145" s="3">
        <v>267</v>
      </c>
      <c r="D145" s="3">
        <v>305.89999999999998</v>
      </c>
      <c r="E145" s="68">
        <v>247</v>
      </c>
      <c r="F145" s="3">
        <v>298</v>
      </c>
      <c r="G145" s="3"/>
      <c r="H145" s="3"/>
      <c r="I145" s="3"/>
    </row>
    <row r="146" spans="1:9" x14ac:dyDescent="0.25">
      <c r="A146" s="4">
        <v>63</v>
      </c>
      <c r="B146" s="3" t="s">
        <v>326</v>
      </c>
      <c r="C146" s="68">
        <v>8.2200000000000006</v>
      </c>
      <c r="D146" s="3">
        <v>26.6</v>
      </c>
      <c r="E146" s="3">
        <v>19</v>
      </c>
      <c r="F146" s="53">
        <v>15</v>
      </c>
      <c r="G146" s="3"/>
      <c r="H146" s="3"/>
      <c r="I146" s="3"/>
    </row>
    <row r="147" spans="1:9" x14ac:dyDescent="0.25">
      <c r="A147" s="4">
        <v>64</v>
      </c>
      <c r="B147" s="3" t="s">
        <v>327</v>
      </c>
      <c r="C147" s="68">
        <v>12</v>
      </c>
      <c r="D147" s="3">
        <v>32.25</v>
      </c>
      <c r="E147" s="3">
        <v>24</v>
      </c>
      <c r="F147" s="3">
        <v>22</v>
      </c>
      <c r="G147" s="3"/>
      <c r="H147" s="3"/>
      <c r="I147" s="3"/>
    </row>
    <row r="148" spans="1:9" x14ac:dyDescent="0.25">
      <c r="A148" s="4">
        <v>65</v>
      </c>
      <c r="B148" s="3" t="s">
        <v>328</v>
      </c>
      <c r="C148" s="68">
        <v>39.979999999999997</v>
      </c>
      <c r="D148" s="3">
        <v>59.85</v>
      </c>
      <c r="E148" s="3">
        <v>54</v>
      </c>
      <c r="F148" s="3">
        <v>49</v>
      </c>
      <c r="G148" s="3"/>
      <c r="H148" s="3"/>
      <c r="I148" s="3"/>
    </row>
    <row r="149" spans="1:9" x14ac:dyDescent="0.25">
      <c r="A149" s="4">
        <v>66</v>
      </c>
      <c r="B149" s="3" t="s">
        <v>329</v>
      </c>
      <c r="C149" s="3">
        <v>0</v>
      </c>
      <c r="D149" s="3">
        <v>86.45</v>
      </c>
      <c r="E149" s="3">
        <v>92</v>
      </c>
      <c r="F149" s="68">
        <v>77</v>
      </c>
      <c r="G149" s="3"/>
      <c r="H149" s="3"/>
      <c r="I149" s="3"/>
    </row>
    <row r="150" spans="1:9" x14ac:dyDescent="0.25">
      <c r="A150" s="4">
        <v>67</v>
      </c>
      <c r="B150" s="3" t="s">
        <v>330</v>
      </c>
      <c r="C150" s="68">
        <v>210</v>
      </c>
      <c r="D150" s="3">
        <v>0</v>
      </c>
      <c r="E150" s="3">
        <v>400</v>
      </c>
      <c r="F150" s="3">
        <v>159</v>
      </c>
      <c r="G150" s="3"/>
      <c r="H150" s="3"/>
      <c r="I150" s="3"/>
    </row>
    <row r="151" spans="1:9" ht="18.75" x14ac:dyDescent="0.3">
      <c r="A151" s="4"/>
      <c r="B151" s="27" t="s">
        <v>338</v>
      </c>
      <c r="C151" s="2"/>
      <c r="D151" s="3" t="s">
        <v>165</v>
      </c>
      <c r="E151" s="3"/>
      <c r="F151" s="3"/>
      <c r="G151" s="3"/>
      <c r="H151" s="3"/>
      <c r="I151" s="3"/>
    </row>
    <row r="152" spans="1:9" x14ac:dyDescent="0.25">
      <c r="A152" s="4">
        <v>1</v>
      </c>
      <c r="B152" s="3" t="s">
        <v>334</v>
      </c>
      <c r="C152" s="68">
        <v>938</v>
      </c>
      <c r="D152" s="3">
        <v>0</v>
      </c>
      <c r="E152" s="3">
        <v>0</v>
      </c>
      <c r="F152" s="3">
        <v>2389</v>
      </c>
      <c r="G152" s="3"/>
      <c r="H152" s="3"/>
      <c r="I152" s="3"/>
    </row>
    <row r="153" spans="1:9" x14ac:dyDescent="0.25">
      <c r="A153" s="4">
        <v>2</v>
      </c>
      <c r="B153" s="3" t="s">
        <v>335</v>
      </c>
      <c r="C153" s="68">
        <v>938</v>
      </c>
      <c r="D153" s="3">
        <v>0</v>
      </c>
      <c r="E153" s="3">
        <v>0</v>
      </c>
      <c r="F153" s="3">
        <v>2389</v>
      </c>
      <c r="G153" s="3"/>
      <c r="H153" s="3"/>
      <c r="I153" s="3"/>
    </row>
    <row r="154" spans="1:9" x14ac:dyDescent="0.25">
      <c r="A154" s="4">
        <v>3</v>
      </c>
      <c r="B154" s="3" t="s">
        <v>336</v>
      </c>
      <c r="C154" s="68">
        <v>303</v>
      </c>
      <c r="D154" s="3">
        <v>0</v>
      </c>
      <c r="E154" s="3">
        <v>0</v>
      </c>
      <c r="F154" s="3">
        <v>380</v>
      </c>
      <c r="G154" s="3"/>
      <c r="H154" s="3"/>
      <c r="I154" s="3"/>
    </row>
    <row r="155" spans="1:9" x14ac:dyDescent="0.25">
      <c r="A155" s="4">
        <v>4</v>
      </c>
      <c r="B155" s="3" t="s">
        <v>337</v>
      </c>
      <c r="C155" s="68">
        <v>6255</v>
      </c>
      <c r="D155" s="3">
        <v>0</v>
      </c>
      <c r="E155" s="3">
        <v>0</v>
      </c>
      <c r="F155" s="3">
        <v>19500</v>
      </c>
      <c r="G155" s="3"/>
      <c r="H155" s="3"/>
      <c r="I155" s="3"/>
    </row>
  </sheetData>
  <mergeCells count="7">
    <mergeCell ref="I42:I43"/>
    <mergeCell ref="A1:G1"/>
    <mergeCell ref="C3:F3"/>
    <mergeCell ref="I6:I11"/>
    <mergeCell ref="I15:I20"/>
    <mergeCell ref="I22:I27"/>
    <mergeCell ref="I29:I40"/>
  </mergeCells>
  <pageMargins left="0.7" right="0.7" top="0.5" bottom="0.75" header="0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K4" sqref="K4"/>
    </sheetView>
  </sheetViews>
  <sheetFormatPr defaultRowHeight="15" x14ac:dyDescent="0.25"/>
  <cols>
    <col min="1" max="1" width="5.7109375" customWidth="1"/>
    <col min="2" max="2" width="26.85546875" style="39" customWidth="1"/>
    <col min="3" max="3" width="10.140625" customWidth="1"/>
    <col min="4" max="4" width="9" customWidth="1"/>
    <col min="5" max="5" width="11.140625" customWidth="1"/>
    <col min="6" max="6" width="10" customWidth="1"/>
    <col min="7" max="7" width="10.5703125" customWidth="1"/>
    <col min="8" max="8" width="15.85546875" customWidth="1"/>
  </cols>
  <sheetData>
    <row r="1" spans="1:8" ht="15.75" thickBot="1" x14ac:dyDescent="0.3"/>
    <row r="2" spans="1:8" ht="15.75" hidden="1" thickBot="1" x14ac:dyDescent="0.3"/>
    <row r="3" spans="1:8" ht="32.25" customHeight="1" thickBot="1" x14ac:dyDescent="0.4">
      <c r="A3" s="135" t="s">
        <v>540</v>
      </c>
      <c r="B3" s="136"/>
      <c r="C3" s="136"/>
      <c r="D3" s="136"/>
      <c r="E3" s="136"/>
      <c r="F3" s="136"/>
      <c r="G3" s="136"/>
      <c r="H3" s="137"/>
    </row>
    <row r="4" spans="1:8" ht="44.25" customHeight="1" x14ac:dyDescent="0.25">
      <c r="A4" s="67"/>
      <c r="B4" s="67" t="s">
        <v>494</v>
      </c>
      <c r="C4" s="88" t="s">
        <v>434</v>
      </c>
      <c r="D4" s="88" t="s">
        <v>487</v>
      </c>
      <c r="E4" s="88" t="s">
        <v>428</v>
      </c>
      <c r="F4" s="88" t="s">
        <v>495</v>
      </c>
      <c r="G4" s="88" t="s">
        <v>541</v>
      </c>
      <c r="H4" s="88" t="s">
        <v>433</v>
      </c>
    </row>
    <row r="5" spans="1:8" x14ac:dyDescent="0.25">
      <c r="A5" s="19" t="s">
        <v>333</v>
      </c>
      <c r="B5" s="19" t="s">
        <v>339</v>
      </c>
      <c r="C5" s="119" t="s">
        <v>440</v>
      </c>
      <c r="D5" s="133"/>
      <c r="E5" s="133"/>
      <c r="F5" s="134"/>
      <c r="G5" s="19"/>
      <c r="H5" s="19"/>
    </row>
    <row r="6" spans="1:8" x14ac:dyDescent="0.25">
      <c r="A6" s="19" t="s">
        <v>371</v>
      </c>
      <c r="B6" s="19" t="s">
        <v>340</v>
      </c>
      <c r="C6" s="19">
        <v>14111</v>
      </c>
      <c r="D6" s="19">
        <v>3325</v>
      </c>
      <c r="E6" s="19">
        <v>12000</v>
      </c>
      <c r="F6" s="19">
        <v>0</v>
      </c>
      <c r="G6" s="19"/>
      <c r="H6" s="19"/>
    </row>
    <row r="7" spans="1:8" x14ac:dyDescent="0.25">
      <c r="A7" s="19" t="s">
        <v>372</v>
      </c>
      <c r="B7" s="19" t="s">
        <v>341</v>
      </c>
      <c r="C7" s="19">
        <v>1929</v>
      </c>
      <c r="D7" s="19">
        <v>332.5</v>
      </c>
      <c r="E7" s="19">
        <v>2250</v>
      </c>
      <c r="F7" s="19">
        <v>0</v>
      </c>
      <c r="G7" s="19"/>
      <c r="H7" s="19"/>
    </row>
    <row r="8" spans="1:8" x14ac:dyDescent="0.25">
      <c r="A8" s="19" t="s">
        <v>373</v>
      </c>
      <c r="B8" s="19" t="s">
        <v>342</v>
      </c>
      <c r="C8" s="19">
        <v>4049</v>
      </c>
      <c r="D8" s="19">
        <v>1197</v>
      </c>
      <c r="E8" s="19">
        <v>2680</v>
      </c>
      <c r="F8" s="19">
        <v>6600</v>
      </c>
      <c r="G8" s="19"/>
      <c r="H8" s="19"/>
    </row>
    <row r="9" spans="1:8" x14ac:dyDescent="0.25">
      <c r="A9" s="19" t="s">
        <v>374</v>
      </c>
      <c r="B9" s="19" t="s">
        <v>343</v>
      </c>
      <c r="C9" s="19">
        <v>4019</v>
      </c>
      <c r="D9" s="19">
        <v>5586</v>
      </c>
      <c r="E9" s="19">
        <v>2648</v>
      </c>
      <c r="F9" s="19">
        <v>0</v>
      </c>
      <c r="G9" s="19"/>
      <c r="H9" s="19"/>
    </row>
    <row r="10" spans="1:8" x14ac:dyDescent="0.25">
      <c r="A10" s="19" t="s">
        <v>375</v>
      </c>
      <c r="B10" s="19" t="s">
        <v>344</v>
      </c>
      <c r="C10" s="19">
        <v>274</v>
      </c>
      <c r="D10" s="19">
        <v>2926</v>
      </c>
      <c r="E10" s="19">
        <v>2600</v>
      </c>
      <c r="F10" s="19">
        <v>2935</v>
      </c>
      <c r="G10" s="19"/>
      <c r="H10" s="19"/>
    </row>
    <row r="11" spans="1:8" x14ac:dyDescent="0.25">
      <c r="A11" s="19" t="s">
        <v>376</v>
      </c>
      <c r="B11" s="19" t="s">
        <v>345</v>
      </c>
      <c r="C11" s="19">
        <v>0</v>
      </c>
      <c r="D11" s="19">
        <v>160</v>
      </c>
      <c r="E11" s="19">
        <v>5850</v>
      </c>
      <c r="F11" s="19">
        <v>0</v>
      </c>
      <c r="G11" s="19"/>
      <c r="H11" s="19"/>
    </row>
    <row r="12" spans="1:8" x14ac:dyDescent="0.25">
      <c r="A12" s="19" t="s">
        <v>377</v>
      </c>
      <c r="B12" s="19" t="s">
        <v>346</v>
      </c>
      <c r="C12" s="19">
        <v>616</v>
      </c>
      <c r="D12" s="19">
        <v>1264</v>
      </c>
      <c r="E12" s="19">
        <v>1000</v>
      </c>
      <c r="F12" s="19">
        <v>0</v>
      </c>
      <c r="G12" s="19"/>
      <c r="H12" s="19"/>
    </row>
    <row r="13" spans="1:8" x14ac:dyDescent="0.25">
      <c r="A13" s="19" t="s">
        <v>378</v>
      </c>
      <c r="B13" s="19" t="s">
        <v>347</v>
      </c>
      <c r="C13" s="19">
        <v>616</v>
      </c>
      <c r="D13" s="19">
        <v>333</v>
      </c>
      <c r="E13" s="19">
        <v>540</v>
      </c>
      <c r="F13" s="19">
        <v>0</v>
      </c>
      <c r="G13" s="19"/>
      <c r="H13" s="19"/>
    </row>
    <row r="14" spans="1:8" x14ac:dyDescent="0.25">
      <c r="A14" s="19" t="s">
        <v>379</v>
      </c>
      <c r="B14" s="19" t="s">
        <v>348</v>
      </c>
      <c r="C14" s="19">
        <v>6747</v>
      </c>
      <c r="D14" s="19">
        <v>425</v>
      </c>
      <c r="E14" s="19">
        <v>6300</v>
      </c>
      <c r="F14" s="19">
        <v>6600</v>
      </c>
      <c r="G14" s="19"/>
      <c r="H14" s="19"/>
    </row>
    <row r="15" spans="1:8" x14ac:dyDescent="0.25">
      <c r="A15" s="19" t="s">
        <v>380</v>
      </c>
      <c r="B15" s="19" t="s">
        <v>349</v>
      </c>
      <c r="C15" s="19">
        <v>5379</v>
      </c>
      <c r="D15" s="19">
        <v>731.5</v>
      </c>
      <c r="E15" s="19">
        <v>5997</v>
      </c>
      <c r="F15" s="19">
        <v>6600</v>
      </c>
      <c r="G15" s="19"/>
      <c r="H15" s="19"/>
    </row>
    <row r="16" spans="1:8" x14ac:dyDescent="0.25">
      <c r="A16" s="19" t="s">
        <v>381</v>
      </c>
      <c r="B16" s="19" t="s">
        <v>350</v>
      </c>
      <c r="C16" s="19">
        <v>81</v>
      </c>
      <c r="D16" s="19">
        <v>1729</v>
      </c>
      <c r="E16" s="19">
        <v>129</v>
      </c>
      <c r="F16" s="19">
        <v>0</v>
      </c>
      <c r="G16" s="19"/>
      <c r="H16" s="19"/>
    </row>
    <row r="17" spans="1:8" x14ac:dyDescent="0.25">
      <c r="A17" s="19" t="s">
        <v>382</v>
      </c>
      <c r="B17" s="19" t="s">
        <v>351</v>
      </c>
      <c r="C17" s="19">
        <v>616</v>
      </c>
      <c r="D17" s="19">
        <v>266</v>
      </c>
      <c r="E17" s="19">
        <v>1450</v>
      </c>
      <c r="F17" s="19">
        <v>800</v>
      </c>
      <c r="G17" s="19"/>
      <c r="H17" s="19"/>
    </row>
    <row r="18" spans="1:8" x14ac:dyDescent="0.25">
      <c r="A18" s="19" t="s">
        <v>383</v>
      </c>
      <c r="B18" s="19" t="s">
        <v>352</v>
      </c>
      <c r="C18" s="19">
        <v>2698</v>
      </c>
      <c r="D18" s="19">
        <v>133</v>
      </c>
      <c r="E18" s="19">
        <v>580</v>
      </c>
      <c r="F18" s="19">
        <v>0</v>
      </c>
      <c r="G18" s="19"/>
      <c r="H18" s="19"/>
    </row>
    <row r="19" spans="1:8" x14ac:dyDescent="0.25">
      <c r="A19" s="19" t="s">
        <v>384</v>
      </c>
      <c r="B19" s="19" t="s">
        <v>353</v>
      </c>
      <c r="C19" s="19">
        <v>27.5</v>
      </c>
      <c r="D19" s="19">
        <v>665</v>
      </c>
      <c r="E19" s="19">
        <v>585</v>
      </c>
      <c r="F19" s="19">
        <v>45</v>
      </c>
      <c r="G19" s="19"/>
      <c r="H19" s="19"/>
    </row>
    <row r="20" spans="1:8" x14ac:dyDescent="0.25">
      <c r="A20" s="19" t="s">
        <v>385</v>
      </c>
      <c r="B20" s="19" t="s">
        <v>354</v>
      </c>
      <c r="C20" s="19">
        <v>41</v>
      </c>
      <c r="D20" s="19">
        <v>20</v>
      </c>
      <c r="E20" s="19">
        <v>585</v>
      </c>
      <c r="F20" s="19">
        <v>117</v>
      </c>
      <c r="G20" s="19"/>
      <c r="H20" s="19"/>
    </row>
    <row r="21" spans="1:8" x14ac:dyDescent="0.25">
      <c r="A21" s="19" t="s">
        <v>386</v>
      </c>
      <c r="B21" s="19" t="s">
        <v>355</v>
      </c>
      <c r="C21" s="19">
        <v>495</v>
      </c>
      <c r="D21" s="19">
        <v>333</v>
      </c>
      <c r="E21" s="19">
        <v>197</v>
      </c>
      <c r="F21" s="19">
        <v>0</v>
      </c>
      <c r="G21" s="19"/>
      <c r="H21" s="19"/>
    </row>
    <row r="22" spans="1:8" ht="18.75" customHeight="1" x14ac:dyDescent="0.25">
      <c r="A22" s="19" t="s">
        <v>387</v>
      </c>
      <c r="B22" s="17" t="s">
        <v>356</v>
      </c>
      <c r="C22" s="19">
        <v>407</v>
      </c>
      <c r="D22" s="19">
        <v>8645</v>
      </c>
      <c r="E22" s="19">
        <v>145</v>
      </c>
      <c r="F22" s="19">
        <v>0</v>
      </c>
      <c r="G22" s="19"/>
      <c r="H22" s="19"/>
    </row>
    <row r="23" spans="1:8" x14ac:dyDescent="0.25">
      <c r="A23" s="19" t="s">
        <v>388</v>
      </c>
      <c r="B23" s="19" t="s">
        <v>357</v>
      </c>
      <c r="C23" s="19">
        <v>828</v>
      </c>
      <c r="D23" s="19">
        <v>1663</v>
      </c>
      <c r="E23" s="19">
        <v>780</v>
      </c>
      <c r="F23" s="19">
        <v>0</v>
      </c>
      <c r="G23" s="19"/>
      <c r="H23" s="19"/>
    </row>
    <row r="24" spans="1:8" x14ac:dyDescent="0.25">
      <c r="A24" s="19" t="s">
        <v>389</v>
      </c>
      <c r="B24" s="19" t="s">
        <v>358</v>
      </c>
      <c r="C24" s="19">
        <v>548</v>
      </c>
      <c r="D24" s="19">
        <v>998</v>
      </c>
      <c r="E24" s="19">
        <v>198</v>
      </c>
      <c r="F24" s="19">
        <v>0</v>
      </c>
      <c r="G24" s="19"/>
      <c r="H24" s="19"/>
    </row>
    <row r="25" spans="1:8" x14ac:dyDescent="0.25">
      <c r="A25" s="19" t="s">
        <v>390</v>
      </c>
      <c r="B25" s="19" t="s">
        <v>359</v>
      </c>
      <c r="C25" s="19">
        <v>3</v>
      </c>
      <c r="D25" s="19">
        <v>1663</v>
      </c>
      <c r="E25" s="19">
        <v>4</v>
      </c>
      <c r="F25" s="19">
        <v>0</v>
      </c>
      <c r="G25" s="19"/>
      <c r="H25" s="19"/>
    </row>
    <row r="26" spans="1:8" x14ac:dyDescent="0.25">
      <c r="A26" s="19" t="s">
        <v>391</v>
      </c>
      <c r="B26" s="19" t="s">
        <v>360</v>
      </c>
      <c r="C26" s="19">
        <v>19</v>
      </c>
      <c r="D26" s="19">
        <v>865</v>
      </c>
      <c r="E26" s="19">
        <v>449</v>
      </c>
      <c r="F26" s="19">
        <v>0</v>
      </c>
      <c r="G26" s="19"/>
      <c r="H26" s="19"/>
    </row>
    <row r="27" spans="1:8" x14ac:dyDescent="0.25">
      <c r="A27" s="19" t="s">
        <v>392</v>
      </c>
      <c r="B27" s="19" t="s">
        <v>361</v>
      </c>
      <c r="C27" s="19">
        <v>3</v>
      </c>
      <c r="D27" s="19">
        <v>859</v>
      </c>
      <c r="E27" s="19">
        <v>1448</v>
      </c>
      <c r="F27" s="19">
        <v>0</v>
      </c>
      <c r="G27" s="19"/>
      <c r="H27" s="19"/>
    </row>
    <row r="28" spans="1:8" x14ac:dyDescent="0.25">
      <c r="A28" s="19" t="s">
        <v>393</v>
      </c>
      <c r="B28" s="19" t="s">
        <v>362</v>
      </c>
      <c r="C28" s="19">
        <v>102</v>
      </c>
      <c r="D28" s="19">
        <v>306</v>
      </c>
      <c r="E28" s="19">
        <v>388</v>
      </c>
      <c r="F28" s="19">
        <v>265</v>
      </c>
      <c r="G28" s="19"/>
      <c r="H28" s="19"/>
    </row>
    <row r="29" spans="1:8" x14ac:dyDescent="0.25">
      <c r="A29" s="19" t="s">
        <v>394</v>
      </c>
      <c r="B29" s="19" t="s">
        <v>363</v>
      </c>
      <c r="C29" s="19">
        <v>548</v>
      </c>
      <c r="D29" s="19">
        <v>73</v>
      </c>
      <c r="E29" s="19">
        <v>550</v>
      </c>
      <c r="F29" s="19">
        <v>0</v>
      </c>
      <c r="G29" s="19"/>
      <c r="H29" s="19"/>
    </row>
    <row r="30" spans="1:8" x14ac:dyDescent="0.25">
      <c r="A30" s="19" t="s">
        <v>395</v>
      </c>
      <c r="B30" s="19" t="s">
        <v>364</v>
      </c>
      <c r="C30" s="19">
        <v>552</v>
      </c>
      <c r="D30" s="19">
        <v>2993</v>
      </c>
      <c r="E30" s="19">
        <v>0</v>
      </c>
      <c r="F30" s="19">
        <v>0</v>
      </c>
      <c r="G30" s="19"/>
      <c r="H30" s="19"/>
    </row>
    <row r="31" spans="1:8" x14ac:dyDescent="0.25">
      <c r="A31" s="19" t="s">
        <v>396</v>
      </c>
      <c r="B31" s="19" t="s">
        <v>365</v>
      </c>
      <c r="C31" s="19">
        <v>345</v>
      </c>
      <c r="D31" s="19">
        <v>226</v>
      </c>
      <c r="E31" s="19">
        <v>0</v>
      </c>
      <c r="F31" s="19">
        <v>0</v>
      </c>
      <c r="G31" s="19"/>
      <c r="H31" s="19"/>
    </row>
    <row r="32" spans="1:8" x14ac:dyDescent="0.25">
      <c r="A32" s="19" t="s">
        <v>397</v>
      </c>
      <c r="B32" s="19" t="s">
        <v>366</v>
      </c>
      <c r="C32" s="19">
        <v>110</v>
      </c>
      <c r="D32" s="19">
        <v>200</v>
      </c>
      <c r="E32" s="19">
        <v>119</v>
      </c>
      <c r="F32" s="19">
        <v>0</v>
      </c>
      <c r="G32" s="19"/>
      <c r="H32" s="19"/>
    </row>
    <row r="33" spans="1:8" x14ac:dyDescent="0.25">
      <c r="A33" s="19" t="s">
        <v>398</v>
      </c>
      <c r="B33" s="19" t="s">
        <v>367</v>
      </c>
      <c r="C33" s="19">
        <v>656</v>
      </c>
      <c r="D33" s="19">
        <v>73</v>
      </c>
      <c r="E33" s="19">
        <v>1397</v>
      </c>
      <c r="F33" s="19">
        <v>0</v>
      </c>
      <c r="G33" s="19"/>
      <c r="H33" s="19"/>
    </row>
    <row r="34" spans="1:8" x14ac:dyDescent="0.25">
      <c r="A34" s="19" t="s">
        <v>399</v>
      </c>
      <c r="B34" s="19" t="s">
        <v>367</v>
      </c>
      <c r="C34" s="19">
        <v>0</v>
      </c>
      <c r="D34" s="19">
        <v>73</v>
      </c>
      <c r="E34" s="19">
        <v>1397</v>
      </c>
      <c r="F34" s="19">
        <v>0</v>
      </c>
      <c r="G34" s="19"/>
      <c r="H34" s="19"/>
    </row>
    <row r="35" spans="1:8" x14ac:dyDescent="0.25">
      <c r="A35" s="19" t="s">
        <v>400</v>
      </c>
      <c r="B35" s="19" t="s">
        <v>367</v>
      </c>
      <c r="C35" s="19">
        <v>0</v>
      </c>
      <c r="D35" s="19">
        <v>146</v>
      </c>
      <c r="E35" s="19">
        <v>1397</v>
      </c>
      <c r="F35" s="19">
        <v>0</v>
      </c>
      <c r="G35" s="19"/>
      <c r="H35" s="19"/>
    </row>
    <row r="36" spans="1:8" x14ac:dyDescent="0.25">
      <c r="A36" s="19" t="s">
        <v>401</v>
      </c>
      <c r="B36" s="19" t="s">
        <v>368</v>
      </c>
      <c r="C36" s="19">
        <v>4725</v>
      </c>
      <c r="D36" s="19">
        <v>692</v>
      </c>
      <c r="E36" s="19">
        <v>679</v>
      </c>
      <c r="F36" s="19">
        <v>0</v>
      </c>
      <c r="G36" s="19"/>
      <c r="H36" s="19"/>
    </row>
    <row r="37" spans="1:8" x14ac:dyDescent="0.25">
      <c r="A37" s="19" t="s">
        <v>402</v>
      </c>
      <c r="B37" s="19" t="s">
        <v>369</v>
      </c>
      <c r="C37" s="19">
        <v>269</v>
      </c>
      <c r="D37" s="19">
        <v>1995</v>
      </c>
      <c r="E37" s="19">
        <v>97</v>
      </c>
      <c r="F37" s="19">
        <v>0</v>
      </c>
      <c r="G37" s="19"/>
      <c r="H37" s="19"/>
    </row>
    <row r="38" spans="1:8" x14ac:dyDescent="0.25">
      <c r="A38" s="19" t="s">
        <v>403</v>
      </c>
      <c r="B38" s="19" t="s">
        <v>370</v>
      </c>
      <c r="C38" s="19">
        <v>2758</v>
      </c>
      <c r="D38" s="19">
        <v>0</v>
      </c>
      <c r="E38" s="19">
        <v>697</v>
      </c>
      <c r="F38" s="19">
        <v>220</v>
      </c>
      <c r="G38" s="19"/>
      <c r="H38" s="19"/>
    </row>
    <row r="39" spans="1:8" x14ac:dyDescent="0.25">
      <c r="A39" s="19" t="s">
        <v>498</v>
      </c>
      <c r="B39" s="38" t="s">
        <v>496</v>
      </c>
      <c r="C39" s="38">
        <v>472</v>
      </c>
      <c r="D39" s="19">
        <v>0</v>
      </c>
      <c r="E39" s="19">
        <v>2500</v>
      </c>
      <c r="F39" s="19">
        <v>440</v>
      </c>
      <c r="G39" s="19"/>
      <c r="H39" s="19"/>
    </row>
    <row r="40" spans="1:8" x14ac:dyDescent="0.25">
      <c r="A40" s="19" t="s">
        <v>499</v>
      </c>
      <c r="B40" s="38" t="s">
        <v>497</v>
      </c>
      <c r="C40" s="38">
        <v>576</v>
      </c>
      <c r="D40" s="19">
        <v>0</v>
      </c>
      <c r="E40" s="19">
        <v>4750</v>
      </c>
      <c r="F40" s="19">
        <v>440</v>
      </c>
      <c r="G40" s="19"/>
      <c r="H40" s="19"/>
    </row>
    <row r="41" spans="1:8" ht="15.75" x14ac:dyDescent="0.25">
      <c r="A41" s="57">
        <v>35</v>
      </c>
      <c r="B41" s="40" t="s">
        <v>500</v>
      </c>
      <c r="C41" s="40">
        <v>309</v>
      </c>
      <c r="D41" s="19">
        <v>0</v>
      </c>
      <c r="E41" s="40">
        <v>288</v>
      </c>
      <c r="F41" s="19">
        <v>660</v>
      </c>
      <c r="G41" s="19"/>
      <c r="H41" s="19"/>
    </row>
    <row r="42" spans="1:8" ht="15.75" x14ac:dyDescent="0.25">
      <c r="A42" s="57">
        <v>36</v>
      </c>
      <c r="B42" s="40" t="s">
        <v>501</v>
      </c>
      <c r="C42" s="40">
        <v>242</v>
      </c>
      <c r="D42" s="19">
        <v>0</v>
      </c>
      <c r="E42" s="40">
        <v>209</v>
      </c>
      <c r="F42" s="19">
        <v>367</v>
      </c>
      <c r="G42" s="19"/>
      <c r="H42" s="19"/>
    </row>
    <row r="43" spans="1:8" ht="15.75" x14ac:dyDescent="0.25">
      <c r="A43" s="57">
        <v>37</v>
      </c>
      <c r="B43" s="40" t="s">
        <v>502</v>
      </c>
      <c r="C43" s="40">
        <v>159</v>
      </c>
      <c r="D43" s="19">
        <v>0</v>
      </c>
      <c r="E43" s="40">
        <v>111</v>
      </c>
      <c r="F43" s="19">
        <v>367</v>
      </c>
      <c r="G43" s="19"/>
      <c r="H43" s="19"/>
    </row>
    <row r="44" spans="1:8" ht="15.75" x14ac:dyDescent="0.25">
      <c r="A44" s="57">
        <v>38</v>
      </c>
      <c r="B44" s="40" t="s">
        <v>503</v>
      </c>
      <c r="C44" s="40">
        <v>38.86</v>
      </c>
      <c r="D44" s="19">
        <v>0</v>
      </c>
      <c r="E44" s="40">
        <v>65</v>
      </c>
      <c r="F44" s="19">
        <v>176</v>
      </c>
      <c r="G44" s="19"/>
      <c r="H44" s="19"/>
    </row>
    <row r="45" spans="1:8" ht="15.75" x14ac:dyDescent="0.25">
      <c r="A45" s="58">
        <v>39</v>
      </c>
      <c r="B45" s="41" t="s">
        <v>504</v>
      </c>
      <c r="C45" s="40">
        <v>2412</v>
      </c>
      <c r="D45" s="19">
        <v>0</v>
      </c>
      <c r="E45" s="40">
        <v>2990</v>
      </c>
      <c r="F45" s="19">
        <v>2640</v>
      </c>
      <c r="G45" s="19"/>
      <c r="H45" s="19"/>
    </row>
    <row r="46" spans="1:8" ht="15.75" x14ac:dyDescent="0.25">
      <c r="A46" s="57">
        <v>40</v>
      </c>
      <c r="B46" s="41" t="s">
        <v>505</v>
      </c>
      <c r="C46" s="40">
        <v>178</v>
      </c>
      <c r="D46" s="19">
        <v>0</v>
      </c>
      <c r="E46" s="59">
        <v>369</v>
      </c>
      <c r="F46" s="19">
        <v>0</v>
      </c>
      <c r="G46" s="19"/>
      <c r="H46" s="19"/>
    </row>
    <row r="47" spans="1:8" ht="15.75" x14ac:dyDescent="0.25">
      <c r="A47" s="57">
        <v>41</v>
      </c>
      <c r="B47" s="41" t="s">
        <v>506</v>
      </c>
      <c r="C47" s="40">
        <v>99.98</v>
      </c>
      <c r="D47" s="19">
        <v>0</v>
      </c>
      <c r="E47" s="59">
        <v>349</v>
      </c>
      <c r="F47" s="19">
        <v>190</v>
      </c>
      <c r="G47" s="19"/>
      <c r="H47" s="19"/>
    </row>
    <row r="48" spans="1:8" ht="15.75" x14ac:dyDescent="0.25">
      <c r="A48" s="57">
        <v>42</v>
      </c>
      <c r="B48" s="41" t="s">
        <v>507</v>
      </c>
      <c r="C48" s="40">
        <v>69</v>
      </c>
      <c r="D48" s="19">
        <v>0</v>
      </c>
      <c r="E48" s="59">
        <v>663</v>
      </c>
      <c r="F48" s="19">
        <v>293</v>
      </c>
      <c r="G48" s="19"/>
      <c r="H48" s="19"/>
    </row>
    <row r="49" spans="1:8" ht="15.75" x14ac:dyDescent="0.25">
      <c r="A49" s="57">
        <v>43</v>
      </c>
      <c r="B49" s="41" t="s">
        <v>508</v>
      </c>
      <c r="C49" s="40">
        <v>69</v>
      </c>
      <c r="D49" s="19">
        <v>0</v>
      </c>
      <c r="E49" s="59">
        <v>83</v>
      </c>
      <c r="F49" s="19">
        <v>22</v>
      </c>
      <c r="G49" s="19"/>
      <c r="H49" s="19"/>
    </row>
    <row r="50" spans="1:8" ht="15.75" x14ac:dyDescent="0.25">
      <c r="A50" s="58">
        <v>44</v>
      </c>
      <c r="B50" s="41" t="s">
        <v>509</v>
      </c>
      <c r="C50" s="40">
        <v>159</v>
      </c>
      <c r="D50" s="19">
        <v>0</v>
      </c>
      <c r="E50" s="59">
        <v>89</v>
      </c>
      <c r="F50" s="19">
        <v>190</v>
      </c>
      <c r="G50" s="19"/>
      <c r="H50" s="19"/>
    </row>
    <row r="51" spans="1:8" ht="15.75" x14ac:dyDescent="0.25">
      <c r="A51" s="57">
        <v>45</v>
      </c>
      <c r="B51" s="41" t="s">
        <v>510</v>
      </c>
      <c r="C51" s="40">
        <v>778</v>
      </c>
      <c r="D51" s="19">
        <v>0</v>
      </c>
      <c r="E51" s="59">
        <v>373</v>
      </c>
      <c r="F51" s="19">
        <v>1027</v>
      </c>
      <c r="G51" s="19"/>
      <c r="H51" s="19"/>
    </row>
    <row r="52" spans="1:8" ht="15.75" x14ac:dyDescent="0.25">
      <c r="A52" s="57">
        <v>46</v>
      </c>
      <c r="B52" s="41" t="s">
        <v>511</v>
      </c>
      <c r="C52" s="40">
        <v>759</v>
      </c>
      <c r="D52" s="19">
        <v>0</v>
      </c>
      <c r="E52" s="59">
        <v>1200</v>
      </c>
      <c r="F52" s="19">
        <v>1100</v>
      </c>
      <c r="G52" s="19"/>
      <c r="H52" s="19"/>
    </row>
    <row r="53" spans="1:8" ht="15.75" x14ac:dyDescent="0.25">
      <c r="A53" s="57">
        <v>47</v>
      </c>
      <c r="B53" s="41" t="s">
        <v>512</v>
      </c>
      <c r="C53" s="40">
        <v>414</v>
      </c>
      <c r="D53" s="19">
        <v>0</v>
      </c>
      <c r="E53" s="59">
        <v>115</v>
      </c>
      <c r="F53" s="19">
        <v>220</v>
      </c>
      <c r="G53" s="19"/>
      <c r="H53" s="19"/>
    </row>
    <row r="54" spans="1:8" ht="15.75" x14ac:dyDescent="0.25">
      <c r="A54" s="57">
        <v>48</v>
      </c>
      <c r="B54" s="41" t="s">
        <v>513</v>
      </c>
      <c r="C54" s="40">
        <v>4138</v>
      </c>
      <c r="D54" s="19">
        <v>0</v>
      </c>
      <c r="E54" s="59">
        <v>11683</v>
      </c>
      <c r="F54" s="19">
        <v>0</v>
      </c>
      <c r="G54" s="19"/>
      <c r="H54" s="19"/>
    </row>
    <row r="55" spans="1:8" ht="15.75" x14ac:dyDescent="0.25">
      <c r="A55" s="57"/>
      <c r="B55" s="41" t="s">
        <v>514</v>
      </c>
      <c r="C55" s="40">
        <v>6849</v>
      </c>
      <c r="D55" s="19">
        <v>0</v>
      </c>
      <c r="E55" s="59">
        <v>5748</v>
      </c>
      <c r="F55" s="19">
        <v>0</v>
      </c>
      <c r="G55" s="19"/>
      <c r="H55" s="19"/>
    </row>
    <row r="56" spans="1:8" ht="15.75" x14ac:dyDescent="0.25">
      <c r="A56" s="58">
        <v>49</v>
      </c>
      <c r="B56" s="41" t="s">
        <v>514</v>
      </c>
      <c r="C56" s="40">
        <v>9598</v>
      </c>
      <c r="D56" s="19">
        <v>0</v>
      </c>
      <c r="E56" s="59">
        <v>7449</v>
      </c>
      <c r="F56" s="19">
        <v>0</v>
      </c>
      <c r="G56" s="19"/>
      <c r="H56" s="19"/>
    </row>
    <row r="57" spans="1:8" ht="15.75" x14ac:dyDescent="0.25">
      <c r="A57" s="57">
        <v>50</v>
      </c>
      <c r="B57" s="41" t="s">
        <v>515</v>
      </c>
      <c r="C57" s="40">
        <v>1644</v>
      </c>
      <c r="D57" s="19">
        <v>0</v>
      </c>
      <c r="E57" s="59">
        <v>469</v>
      </c>
      <c r="F57" s="19">
        <v>0</v>
      </c>
      <c r="G57" s="19"/>
      <c r="H57" s="19"/>
    </row>
    <row r="58" spans="1:8" ht="15.75" x14ac:dyDescent="0.25">
      <c r="A58" s="57">
        <v>51</v>
      </c>
      <c r="B58" s="41" t="s">
        <v>516</v>
      </c>
      <c r="C58" s="40">
        <v>1712</v>
      </c>
      <c r="D58" s="19">
        <v>0</v>
      </c>
      <c r="E58" s="59">
        <v>243</v>
      </c>
      <c r="F58" s="19">
        <v>1100</v>
      </c>
      <c r="G58" s="19"/>
      <c r="H58" s="19"/>
    </row>
    <row r="59" spans="1:8" ht="15.75" x14ac:dyDescent="0.25">
      <c r="A59" s="57">
        <v>52</v>
      </c>
      <c r="B59" s="41" t="s">
        <v>517</v>
      </c>
      <c r="C59" s="40">
        <v>0</v>
      </c>
      <c r="D59" s="19">
        <v>0</v>
      </c>
      <c r="E59" s="59">
        <v>1750</v>
      </c>
      <c r="F59" s="19">
        <v>0</v>
      </c>
      <c r="G59" s="19"/>
      <c r="H59" s="19"/>
    </row>
    <row r="60" spans="1:8" ht="15.75" x14ac:dyDescent="0.25">
      <c r="A60" s="57">
        <v>53</v>
      </c>
      <c r="B60" s="41" t="s">
        <v>518</v>
      </c>
      <c r="C60" s="40">
        <v>840</v>
      </c>
      <c r="D60" s="19">
        <v>0</v>
      </c>
      <c r="E60" s="59">
        <v>2428</v>
      </c>
      <c r="F60" s="19">
        <v>700</v>
      </c>
      <c r="G60" s="19"/>
      <c r="H60" s="19"/>
    </row>
    <row r="61" spans="1:8" ht="15.75" x14ac:dyDescent="0.25">
      <c r="A61" s="58">
        <v>54</v>
      </c>
      <c r="B61" s="41" t="s">
        <v>519</v>
      </c>
      <c r="C61" s="40">
        <v>2055</v>
      </c>
      <c r="D61" s="19">
        <v>0</v>
      </c>
      <c r="E61" s="59">
        <v>497</v>
      </c>
      <c r="F61" s="19">
        <v>733</v>
      </c>
      <c r="G61" s="19"/>
      <c r="H61" s="19"/>
    </row>
    <row r="62" spans="1:8" ht="15.75" x14ac:dyDescent="0.25">
      <c r="A62" s="57">
        <v>55</v>
      </c>
      <c r="B62" s="41" t="s">
        <v>520</v>
      </c>
      <c r="C62" s="40">
        <v>0</v>
      </c>
      <c r="D62" s="19">
        <v>0</v>
      </c>
      <c r="E62" s="59">
        <v>0</v>
      </c>
      <c r="F62" s="19">
        <v>0</v>
      </c>
      <c r="G62" s="19"/>
      <c r="H62" s="19"/>
    </row>
    <row r="63" spans="1:8" ht="15.75" x14ac:dyDescent="0.25">
      <c r="A63" s="57">
        <v>56</v>
      </c>
      <c r="B63" s="41" t="s">
        <v>521</v>
      </c>
      <c r="C63" s="40">
        <v>0</v>
      </c>
      <c r="D63" s="19">
        <v>0</v>
      </c>
      <c r="E63" s="59">
        <v>1680</v>
      </c>
      <c r="F63" s="19">
        <v>0</v>
      </c>
      <c r="G63" s="19"/>
      <c r="H63" s="19"/>
    </row>
    <row r="64" spans="1:8" ht="15.75" x14ac:dyDescent="0.25">
      <c r="A64" s="57">
        <v>57</v>
      </c>
      <c r="B64" s="41" t="s">
        <v>522</v>
      </c>
      <c r="C64" s="40">
        <v>795</v>
      </c>
      <c r="D64" s="19">
        <v>0</v>
      </c>
      <c r="E64" s="59">
        <v>9300</v>
      </c>
      <c r="F64" s="19">
        <v>0</v>
      </c>
      <c r="G64" s="19"/>
      <c r="H64" s="19"/>
    </row>
    <row r="65" spans="1:8" ht="15.75" x14ac:dyDescent="0.25">
      <c r="A65" s="57">
        <v>58</v>
      </c>
      <c r="B65" s="41" t="s">
        <v>523</v>
      </c>
      <c r="C65" s="40">
        <v>0</v>
      </c>
      <c r="D65" s="19">
        <v>0</v>
      </c>
      <c r="E65" s="59">
        <v>130</v>
      </c>
      <c r="F65" s="19">
        <v>0</v>
      </c>
      <c r="G65" s="19"/>
      <c r="H65" s="19"/>
    </row>
    <row r="66" spans="1:8" ht="15.75" x14ac:dyDescent="0.25">
      <c r="A66" s="58">
        <v>59</v>
      </c>
      <c r="B66" s="41" t="s">
        <v>524</v>
      </c>
      <c r="C66" s="40">
        <v>489</v>
      </c>
      <c r="D66" s="19">
        <v>0</v>
      </c>
      <c r="E66" s="59">
        <v>883</v>
      </c>
      <c r="F66" s="19">
        <v>0</v>
      </c>
      <c r="G66" s="19"/>
      <c r="H66" s="19"/>
    </row>
    <row r="67" spans="1:8" ht="15.75" x14ac:dyDescent="0.25">
      <c r="A67" s="57">
        <v>60</v>
      </c>
      <c r="B67" s="41" t="s">
        <v>525</v>
      </c>
      <c r="C67" s="40">
        <v>548</v>
      </c>
      <c r="D67" s="19">
        <v>0</v>
      </c>
      <c r="E67" s="59">
        <v>400</v>
      </c>
      <c r="F67" s="19">
        <v>0</v>
      </c>
      <c r="G67" s="19"/>
      <c r="H67" s="19"/>
    </row>
    <row r="68" spans="1:8" ht="15.75" x14ac:dyDescent="0.25">
      <c r="A68" s="57">
        <v>61</v>
      </c>
      <c r="B68" s="41" t="s">
        <v>526</v>
      </c>
      <c r="C68" s="40">
        <v>4932</v>
      </c>
      <c r="D68" s="19">
        <v>0</v>
      </c>
      <c r="E68" s="59">
        <v>597</v>
      </c>
      <c r="F68" s="19">
        <v>410</v>
      </c>
      <c r="G68" s="19"/>
      <c r="H68" s="19"/>
    </row>
  </sheetData>
  <mergeCells count="2">
    <mergeCell ref="C5:F5"/>
    <mergeCell ref="A3:H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 Mach&amp;Equip</vt:lpstr>
      <vt:lpstr>  linen,Comforters &amp;Pillows </vt:lpstr>
      <vt:lpstr>Uniforms causal cloths &amp; shoes0</vt:lpstr>
      <vt:lpstr>Stationary</vt:lpstr>
      <vt:lpstr>Sports</vt:lpstr>
      <vt:lpstr>Electrical</vt:lpstr>
      <vt:lpstr>Kitchen Utencils</vt:lpstr>
      <vt:lpstr>'  linen,Comforters &amp;Pillows '!Print_Area</vt:lpstr>
      <vt:lpstr>Stationary!Print_Area</vt:lpstr>
      <vt:lpstr>Electrical!Print_Titles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M.Bilal</dc:creator>
  <cp:lastModifiedBy>Hussain</cp:lastModifiedBy>
  <cp:lastPrinted>2021-10-28T05:03:01Z</cp:lastPrinted>
  <dcterms:created xsi:type="dcterms:W3CDTF">2021-10-25T11:25:05Z</dcterms:created>
  <dcterms:modified xsi:type="dcterms:W3CDTF">2021-10-28T05:03:11Z</dcterms:modified>
</cp:coreProperties>
</file>